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data" sheetId="1" r:id="rId1"/>
    <sheet name="유효범위" sheetId="2" r:id="rId2"/>
  </sheets>
  <calcPr calcId="145621"/>
</workbook>
</file>

<file path=xl/calcChain.xml><?xml version="1.0" encoding="utf-8"?>
<calcChain xmlns="http://schemas.openxmlformats.org/spreadsheetml/2006/main">
  <c r="BX7" i="1" l="1"/>
  <c r="CF8" i="1"/>
  <c r="CH8" i="1" s="1"/>
  <c r="CG8" i="1"/>
  <c r="CI8" i="1" s="1"/>
  <c r="CF9" i="1"/>
  <c r="CG9" i="1"/>
  <c r="CI9" i="1" s="1"/>
  <c r="CF10" i="1"/>
  <c r="BT10" i="1" s="1"/>
  <c r="CG10" i="1"/>
  <c r="CF11" i="1"/>
  <c r="CH11" i="1" s="1"/>
  <c r="CG11" i="1"/>
  <c r="CI11" i="1"/>
  <c r="CF12" i="1"/>
  <c r="CH12" i="1" s="1"/>
  <c r="CG12" i="1"/>
  <c r="CI12" i="1" s="1"/>
  <c r="CF13" i="1"/>
  <c r="CH13" i="1" s="1"/>
  <c r="CG13" i="1"/>
  <c r="CI13" i="1" s="1"/>
  <c r="CF14" i="1"/>
  <c r="CH14" i="1" s="1"/>
  <c r="CG14" i="1"/>
  <c r="CI14" i="1" s="1"/>
  <c r="CF15" i="1"/>
  <c r="CG15" i="1"/>
  <c r="CI15" i="1" s="1"/>
  <c r="CF16" i="1"/>
  <c r="BT16" i="1" s="1"/>
  <c r="BV16" i="1" s="1"/>
  <c r="CG16" i="1"/>
  <c r="CF17" i="1"/>
  <c r="CH17" i="1" s="1"/>
  <c r="CG17" i="1"/>
  <c r="CI17" i="1" s="1"/>
  <c r="CF18" i="1"/>
  <c r="CH18" i="1" s="1"/>
  <c r="CG18" i="1"/>
  <c r="CI18" i="1" s="1"/>
  <c r="CF19" i="1"/>
  <c r="CG19" i="1"/>
  <c r="CI19" i="1" s="1"/>
  <c r="CH19" i="1"/>
  <c r="CF20" i="1"/>
  <c r="CH20" i="1" s="1"/>
  <c r="CG20" i="1"/>
  <c r="CI20" i="1" s="1"/>
  <c r="CF21" i="1"/>
  <c r="CG21" i="1"/>
  <c r="CI21" i="1"/>
  <c r="CF22" i="1"/>
  <c r="BT22" i="1" s="1"/>
  <c r="CG22" i="1"/>
  <c r="CF23" i="1"/>
  <c r="CG23" i="1"/>
  <c r="CI23" i="1" s="1"/>
  <c r="CH23" i="1"/>
  <c r="CF24" i="1"/>
  <c r="CH24" i="1" s="1"/>
  <c r="CG24" i="1"/>
  <c r="CI24" i="1"/>
  <c r="CF25" i="1"/>
  <c r="CH25" i="1" s="1"/>
  <c r="CG25" i="1"/>
  <c r="CI25" i="1" s="1"/>
  <c r="CF26" i="1"/>
  <c r="CG26" i="1"/>
  <c r="BU26" i="1" s="1"/>
  <c r="BW26" i="1" s="1"/>
  <c r="CH26" i="1"/>
  <c r="CF27" i="1"/>
  <c r="CG27" i="1"/>
  <c r="CI27" i="1"/>
  <c r="CF28" i="1"/>
  <c r="BT28" i="1" s="1"/>
  <c r="CG28" i="1"/>
  <c r="CF29" i="1"/>
  <c r="CH29" i="1" s="1"/>
  <c r="CG29" i="1"/>
  <c r="CI29" i="1"/>
  <c r="CF30" i="1"/>
  <c r="CH30" i="1" s="1"/>
  <c r="CG30" i="1"/>
  <c r="CI30" i="1" s="1"/>
  <c r="CF31" i="1"/>
  <c r="CH31" i="1" s="1"/>
  <c r="CG31" i="1"/>
  <c r="CI31" i="1" s="1"/>
  <c r="CF32" i="1"/>
  <c r="CG32" i="1"/>
  <c r="CI32" i="1" s="1"/>
  <c r="CH32" i="1"/>
  <c r="CF33" i="1"/>
  <c r="CG33" i="1"/>
  <c r="CI33" i="1" s="1"/>
  <c r="CF34" i="1"/>
  <c r="BT34" i="1" s="1"/>
  <c r="BV34" i="1" s="1"/>
  <c r="CG34" i="1"/>
  <c r="CI34" i="1" s="1"/>
  <c r="CF35" i="1"/>
  <c r="CG35" i="1"/>
  <c r="CI35" i="1" s="1"/>
  <c r="CH35" i="1"/>
  <c r="CF36" i="1"/>
  <c r="CH36" i="1" s="1"/>
  <c r="CG36" i="1"/>
  <c r="CI36" i="1" s="1"/>
  <c r="CF37" i="1"/>
  <c r="CH37" i="1" s="1"/>
  <c r="CG37" i="1"/>
  <c r="CI37" i="1" s="1"/>
  <c r="CF38" i="1"/>
  <c r="CH38" i="1" s="1"/>
  <c r="CG38" i="1"/>
  <c r="CI38" i="1" s="1"/>
  <c r="CF39" i="1"/>
  <c r="CG39" i="1"/>
  <c r="CI39" i="1"/>
  <c r="CF40" i="1"/>
  <c r="BT40" i="1" s="1"/>
  <c r="CG40" i="1"/>
  <c r="CI40" i="1" s="1"/>
  <c r="CF41" i="1"/>
  <c r="CG41" i="1"/>
  <c r="CI41" i="1" s="1"/>
  <c r="CH41" i="1"/>
  <c r="CF42" i="1"/>
  <c r="CH42" i="1" s="1"/>
  <c r="CG42" i="1"/>
  <c r="CI42" i="1"/>
  <c r="CF43" i="1"/>
  <c r="CH43" i="1" s="1"/>
  <c r="CG43" i="1"/>
  <c r="CI43" i="1" s="1"/>
  <c r="CF44" i="1"/>
  <c r="CG44" i="1"/>
  <c r="BU44" i="1" s="1"/>
  <c r="BW44" i="1" s="1"/>
  <c r="CH44" i="1"/>
  <c r="CF45" i="1"/>
  <c r="CG45" i="1"/>
  <c r="CI45" i="1"/>
  <c r="CF46" i="1"/>
  <c r="BT46" i="1" s="1"/>
  <c r="BV46" i="1" s="1"/>
  <c r="CG46" i="1"/>
  <c r="CI46" i="1" s="1"/>
  <c r="CF47" i="1"/>
  <c r="CH47" i="1" s="1"/>
  <c r="CG47" i="1"/>
  <c r="CI47" i="1" s="1"/>
  <c r="CF48" i="1"/>
  <c r="CH48" i="1" s="1"/>
  <c r="CG48" i="1"/>
  <c r="CI48" i="1" s="1"/>
  <c r="CF49" i="1"/>
  <c r="CH49" i="1" s="1"/>
  <c r="CG49" i="1"/>
  <c r="CI49" i="1" s="1"/>
  <c r="CF50" i="1"/>
  <c r="CG50" i="1"/>
  <c r="BU50" i="1" s="1"/>
  <c r="BW50" i="1" s="1"/>
  <c r="CH50" i="1"/>
  <c r="CF51" i="1"/>
  <c r="CG51" i="1"/>
  <c r="CI51" i="1"/>
  <c r="CF52" i="1"/>
  <c r="BT52" i="1" s="1"/>
  <c r="BV52" i="1" s="1"/>
  <c r="CG52" i="1"/>
  <c r="CI52" i="1" s="1"/>
  <c r="CF53" i="1"/>
  <c r="CG53" i="1"/>
  <c r="CI53" i="1" s="1"/>
  <c r="CH53" i="1"/>
  <c r="CF54" i="1"/>
  <c r="CH54" i="1" s="1"/>
  <c r="CG54" i="1"/>
  <c r="CI54" i="1"/>
  <c r="CF55" i="1"/>
  <c r="CH55" i="1" s="1"/>
  <c r="CG55" i="1"/>
  <c r="CI55" i="1" s="1"/>
  <c r="CF56" i="1"/>
  <c r="CH56" i="1" s="1"/>
  <c r="CG56" i="1"/>
  <c r="CI56" i="1"/>
  <c r="CF57" i="1"/>
  <c r="CH57" i="1" s="1"/>
  <c r="CG57" i="1"/>
  <c r="CI57" i="1" s="1"/>
  <c r="CF58" i="1"/>
  <c r="CH58" i="1" s="1"/>
  <c r="CG58" i="1"/>
  <c r="CF59" i="1"/>
  <c r="BT59" i="1" s="1"/>
  <c r="BV59" i="1" s="1"/>
  <c r="CG59" i="1"/>
  <c r="CI59" i="1" s="1"/>
  <c r="CH59" i="1"/>
  <c r="CF60" i="1"/>
  <c r="CH60" i="1" s="1"/>
  <c r="CG60" i="1"/>
  <c r="CI60" i="1"/>
  <c r="CF61" i="1"/>
  <c r="CH61" i="1" s="1"/>
  <c r="CG61" i="1"/>
  <c r="CI61" i="1" s="1"/>
  <c r="CF62" i="1"/>
  <c r="CH62" i="1" s="1"/>
  <c r="CG62" i="1"/>
  <c r="CI62" i="1" s="1"/>
  <c r="CF63" i="1"/>
  <c r="CH63" i="1" s="1"/>
  <c r="CG63" i="1"/>
  <c r="CI63" i="1"/>
  <c r="CF64" i="1"/>
  <c r="CG64" i="1"/>
  <c r="CH64" i="1"/>
  <c r="CF65" i="1"/>
  <c r="CH65" i="1" s="1"/>
  <c r="CG65" i="1"/>
  <c r="CI65" i="1"/>
  <c r="CF66" i="1"/>
  <c r="CH66" i="1" s="1"/>
  <c r="CG66" i="1"/>
  <c r="CI66" i="1" s="1"/>
  <c r="CF67" i="1"/>
  <c r="CH67" i="1" s="1"/>
  <c r="CG67" i="1"/>
  <c r="CI67" i="1" s="1"/>
  <c r="CF68" i="1"/>
  <c r="CG68" i="1"/>
  <c r="CI68" i="1" s="1"/>
  <c r="CH68" i="1"/>
  <c r="CF69" i="1"/>
  <c r="CG69" i="1"/>
  <c r="CI69" i="1"/>
  <c r="CF70" i="1"/>
  <c r="BT70" i="1" s="1"/>
  <c r="BV70" i="1" s="1"/>
  <c r="CG70" i="1"/>
  <c r="CI70" i="1" s="1"/>
  <c r="CF71" i="1"/>
  <c r="CG71" i="1"/>
  <c r="CI71" i="1" s="1"/>
  <c r="CH71" i="1"/>
  <c r="CF72" i="1"/>
  <c r="CH72" i="1" s="1"/>
  <c r="CG72" i="1"/>
  <c r="CI72" i="1"/>
  <c r="DG8" i="1"/>
  <c r="DG9" i="1"/>
  <c r="DG10" i="1"/>
  <c r="DG11" i="1"/>
  <c r="DG12" i="1"/>
  <c r="DG13" i="1"/>
  <c r="DG14" i="1"/>
  <c r="DG15" i="1"/>
  <c r="DG16" i="1"/>
  <c r="DG17" i="1"/>
  <c r="DG18" i="1"/>
  <c r="DG19" i="1"/>
  <c r="DG20" i="1"/>
  <c r="DG21" i="1"/>
  <c r="DG22" i="1"/>
  <c r="DG23" i="1"/>
  <c r="DG24" i="1"/>
  <c r="DG25" i="1"/>
  <c r="DG26" i="1"/>
  <c r="DG27" i="1"/>
  <c r="DG28" i="1"/>
  <c r="DG29" i="1"/>
  <c r="DG30" i="1"/>
  <c r="DG31" i="1"/>
  <c r="DG32" i="1"/>
  <c r="DG33" i="1"/>
  <c r="DG34" i="1"/>
  <c r="DG35" i="1"/>
  <c r="DG36" i="1"/>
  <c r="DG37" i="1"/>
  <c r="DG38" i="1"/>
  <c r="DG39" i="1"/>
  <c r="DG40" i="1"/>
  <c r="DG41" i="1"/>
  <c r="DG42" i="1"/>
  <c r="DG43" i="1"/>
  <c r="DG44" i="1"/>
  <c r="DG45" i="1"/>
  <c r="DG46" i="1"/>
  <c r="DG47" i="1"/>
  <c r="DG48" i="1"/>
  <c r="DG49" i="1"/>
  <c r="DG50" i="1"/>
  <c r="DG51" i="1"/>
  <c r="DG52" i="1"/>
  <c r="DG53" i="1"/>
  <c r="DG54" i="1"/>
  <c r="DG55" i="1"/>
  <c r="DG56" i="1"/>
  <c r="DG57" i="1"/>
  <c r="DG58" i="1"/>
  <c r="DG59" i="1"/>
  <c r="DG60" i="1"/>
  <c r="DG61" i="1"/>
  <c r="DG62" i="1"/>
  <c r="DG63" i="1"/>
  <c r="DG64" i="1"/>
  <c r="DG65" i="1"/>
  <c r="DG66" i="1"/>
  <c r="DG67" i="1"/>
  <c r="DG68" i="1"/>
  <c r="DG69" i="1"/>
  <c r="DG70" i="1"/>
  <c r="DG71" i="1"/>
  <c r="DI8" i="1"/>
  <c r="DJ8" i="1"/>
  <c r="DK8" i="1"/>
  <c r="DM8" i="1"/>
  <c r="DI9" i="1"/>
  <c r="DJ9" i="1"/>
  <c r="DK9" i="1"/>
  <c r="DM9" i="1"/>
  <c r="DI10" i="1"/>
  <c r="DJ10" i="1"/>
  <c r="DK10" i="1"/>
  <c r="DM10" i="1"/>
  <c r="DI11" i="1"/>
  <c r="DJ11" i="1"/>
  <c r="DK11" i="1"/>
  <c r="DM11" i="1"/>
  <c r="DI12" i="1"/>
  <c r="DJ12" i="1"/>
  <c r="DK12" i="1"/>
  <c r="DM12" i="1"/>
  <c r="DI13" i="1"/>
  <c r="DJ13" i="1"/>
  <c r="DK13" i="1"/>
  <c r="DL13" i="1"/>
  <c r="DM13" i="1"/>
  <c r="DI14" i="1"/>
  <c r="DJ14" i="1"/>
  <c r="DK14" i="1"/>
  <c r="DM14" i="1"/>
  <c r="DI15" i="1"/>
  <c r="DJ15" i="1"/>
  <c r="DK15" i="1"/>
  <c r="DM15" i="1"/>
  <c r="DI16" i="1"/>
  <c r="DJ16" i="1"/>
  <c r="DK16" i="1"/>
  <c r="DM16" i="1"/>
  <c r="DI17" i="1"/>
  <c r="DJ17" i="1"/>
  <c r="DK17" i="1"/>
  <c r="DM17" i="1"/>
  <c r="DI18" i="1"/>
  <c r="DJ18" i="1"/>
  <c r="DK18" i="1"/>
  <c r="DM18" i="1"/>
  <c r="DI19" i="1"/>
  <c r="DJ19" i="1"/>
  <c r="DK19" i="1"/>
  <c r="DM19" i="1"/>
  <c r="DI20" i="1"/>
  <c r="DJ20" i="1"/>
  <c r="DK20" i="1"/>
  <c r="DM20" i="1"/>
  <c r="DI21" i="1"/>
  <c r="DJ21" i="1"/>
  <c r="DK21" i="1"/>
  <c r="DM21" i="1"/>
  <c r="DI22" i="1"/>
  <c r="DJ22" i="1"/>
  <c r="DK22" i="1"/>
  <c r="DM22" i="1"/>
  <c r="DI23" i="1"/>
  <c r="DL23" i="1" s="1"/>
  <c r="DJ23" i="1"/>
  <c r="DK23" i="1"/>
  <c r="DM23" i="1"/>
  <c r="DI24" i="1"/>
  <c r="DJ24" i="1"/>
  <c r="DK24" i="1"/>
  <c r="DM24" i="1"/>
  <c r="DI25" i="1"/>
  <c r="DJ25" i="1"/>
  <c r="DK25" i="1"/>
  <c r="DM25" i="1"/>
  <c r="DI26" i="1"/>
  <c r="DJ26" i="1"/>
  <c r="DK26" i="1"/>
  <c r="DM26" i="1"/>
  <c r="DI27" i="1"/>
  <c r="DJ27" i="1"/>
  <c r="DK27" i="1"/>
  <c r="DM27" i="1"/>
  <c r="DI28" i="1"/>
  <c r="DJ28" i="1"/>
  <c r="DK28" i="1"/>
  <c r="DM28" i="1"/>
  <c r="DI29" i="1"/>
  <c r="DJ29" i="1"/>
  <c r="DK29" i="1"/>
  <c r="DM29" i="1"/>
  <c r="DI30" i="1"/>
  <c r="DL30" i="1" s="1"/>
  <c r="DJ30" i="1"/>
  <c r="DK30" i="1"/>
  <c r="DM30" i="1"/>
  <c r="DI31" i="1"/>
  <c r="DL31" i="1" s="1"/>
  <c r="DJ31" i="1"/>
  <c r="DK31" i="1"/>
  <c r="DM31" i="1"/>
  <c r="DI32" i="1"/>
  <c r="DJ32" i="1"/>
  <c r="DK32" i="1"/>
  <c r="DM32" i="1"/>
  <c r="DI33" i="1"/>
  <c r="DJ33" i="1"/>
  <c r="DK33" i="1"/>
  <c r="DM33" i="1"/>
  <c r="DI34" i="1"/>
  <c r="DJ34" i="1"/>
  <c r="DK34" i="1"/>
  <c r="DM34" i="1"/>
  <c r="DI35" i="1"/>
  <c r="DL35" i="1" s="1"/>
  <c r="DJ35" i="1"/>
  <c r="DK35" i="1"/>
  <c r="DM35" i="1"/>
  <c r="DI36" i="1"/>
  <c r="DL36" i="1" s="1"/>
  <c r="DJ36" i="1"/>
  <c r="DK36" i="1"/>
  <c r="DM36" i="1"/>
  <c r="DI37" i="1"/>
  <c r="DL37" i="1" s="1"/>
  <c r="DJ37" i="1"/>
  <c r="DK37" i="1"/>
  <c r="DM37" i="1"/>
  <c r="DI38" i="1"/>
  <c r="DJ38" i="1"/>
  <c r="DK38" i="1"/>
  <c r="DM38" i="1"/>
  <c r="DI39" i="1"/>
  <c r="DJ39" i="1"/>
  <c r="DK39" i="1"/>
  <c r="DM39" i="1"/>
  <c r="DI40" i="1"/>
  <c r="DJ40" i="1"/>
  <c r="DK40" i="1"/>
  <c r="DM40" i="1"/>
  <c r="DI41" i="1"/>
  <c r="DJ41" i="1"/>
  <c r="DK41" i="1"/>
  <c r="DM41" i="1"/>
  <c r="DI42" i="1"/>
  <c r="DJ42" i="1"/>
  <c r="DK42" i="1"/>
  <c r="DM42" i="1"/>
  <c r="DI43" i="1"/>
  <c r="DJ43" i="1"/>
  <c r="DK43" i="1"/>
  <c r="DM43" i="1"/>
  <c r="DI44" i="1"/>
  <c r="DJ44" i="1"/>
  <c r="DK44" i="1"/>
  <c r="DM44" i="1"/>
  <c r="DI45" i="1"/>
  <c r="DJ45" i="1"/>
  <c r="DK45" i="1"/>
  <c r="DM45" i="1"/>
  <c r="DI46" i="1"/>
  <c r="DJ46" i="1"/>
  <c r="DK46" i="1"/>
  <c r="DM46" i="1"/>
  <c r="DI47" i="1"/>
  <c r="DJ47" i="1"/>
  <c r="DK47" i="1"/>
  <c r="DL47" i="1"/>
  <c r="DM47" i="1"/>
  <c r="DI48" i="1"/>
  <c r="DJ48" i="1"/>
  <c r="DK48" i="1"/>
  <c r="DM48" i="1"/>
  <c r="DI49" i="1"/>
  <c r="DJ49" i="1"/>
  <c r="DK49" i="1"/>
  <c r="DM49" i="1"/>
  <c r="DI50" i="1"/>
  <c r="DJ50" i="1"/>
  <c r="DK50" i="1"/>
  <c r="DM50" i="1"/>
  <c r="DI51" i="1"/>
  <c r="DJ51" i="1"/>
  <c r="DK51" i="1"/>
  <c r="DM51" i="1"/>
  <c r="DI52" i="1"/>
  <c r="DJ52" i="1"/>
  <c r="DK52" i="1"/>
  <c r="DM52" i="1"/>
  <c r="DI53" i="1"/>
  <c r="DJ53" i="1"/>
  <c r="DK53" i="1"/>
  <c r="DM53" i="1"/>
  <c r="DI54" i="1"/>
  <c r="DL54" i="1" s="1"/>
  <c r="DJ54" i="1"/>
  <c r="DK54" i="1"/>
  <c r="DM54" i="1"/>
  <c r="DI55" i="1"/>
  <c r="DL55" i="1" s="1"/>
  <c r="DJ55" i="1"/>
  <c r="DK55" i="1"/>
  <c r="DM55" i="1"/>
  <c r="DI56" i="1"/>
  <c r="DJ56" i="1"/>
  <c r="DK56" i="1"/>
  <c r="DM56" i="1"/>
  <c r="DI57" i="1"/>
  <c r="DJ57" i="1"/>
  <c r="DK57" i="1"/>
  <c r="DM57" i="1"/>
  <c r="DI58" i="1"/>
  <c r="DJ58" i="1"/>
  <c r="DK58" i="1"/>
  <c r="DM58" i="1"/>
  <c r="DI59" i="1"/>
  <c r="DL59" i="1" s="1"/>
  <c r="DJ59" i="1"/>
  <c r="DK59" i="1"/>
  <c r="DM59" i="1"/>
  <c r="DI60" i="1"/>
  <c r="DL60" i="1" s="1"/>
  <c r="DJ60" i="1"/>
  <c r="DK60" i="1"/>
  <c r="DM60" i="1"/>
  <c r="DI61" i="1"/>
  <c r="DL61" i="1" s="1"/>
  <c r="DJ61" i="1"/>
  <c r="DK61" i="1"/>
  <c r="DM61" i="1"/>
  <c r="DI62" i="1"/>
  <c r="DJ62" i="1"/>
  <c r="DK62" i="1"/>
  <c r="DM62" i="1"/>
  <c r="DI63" i="1"/>
  <c r="DJ63" i="1"/>
  <c r="DK63" i="1"/>
  <c r="DM63" i="1"/>
  <c r="DI64" i="1"/>
  <c r="DJ64" i="1"/>
  <c r="DK64" i="1"/>
  <c r="DM64" i="1"/>
  <c r="DI65" i="1"/>
  <c r="DL65" i="1" s="1"/>
  <c r="DJ65" i="1"/>
  <c r="DK65" i="1"/>
  <c r="DM65" i="1"/>
  <c r="DI66" i="1"/>
  <c r="DL66" i="1" s="1"/>
  <c r="DJ66" i="1"/>
  <c r="DK66" i="1"/>
  <c r="DM66" i="1"/>
  <c r="DI67" i="1"/>
  <c r="DL67" i="1" s="1"/>
  <c r="DJ67" i="1"/>
  <c r="DK67" i="1"/>
  <c r="DM67" i="1"/>
  <c r="DI68" i="1"/>
  <c r="DJ68" i="1"/>
  <c r="DK68" i="1"/>
  <c r="DM68" i="1"/>
  <c r="DI69" i="1"/>
  <c r="DJ69" i="1"/>
  <c r="DK69" i="1"/>
  <c r="DM69" i="1"/>
  <c r="DI70" i="1"/>
  <c r="DJ70" i="1"/>
  <c r="DK70" i="1"/>
  <c r="DM70" i="1"/>
  <c r="DI71" i="1"/>
  <c r="DJ71" i="1"/>
  <c r="DK71" i="1"/>
  <c r="DL71" i="1"/>
  <c r="DM71" i="1"/>
  <c r="DM7" i="1"/>
  <c r="DI7" i="1"/>
  <c r="DK7" i="1"/>
  <c r="DJ7" i="1"/>
  <c r="BT8" i="1"/>
  <c r="BV8" i="1" s="1"/>
  <c r="BU8" i="1"/>
  <c r="BW8" i="1" s="1"/>
  <c r="BX8" i="1"/>
  <c r="BY8" i="1"/>
  <c r="BZ8" i="1"/>
  <c r="CB8" i="1"/>
  <c r="BU9" i="1"/>
  <c r="BW9" i="1" s="1"/>
  <c r="BX9" i="1"/>
  <c r="BY9" i="1"/>
  <c r="BZ9" i="1"/>
  <c r="CB9" i="1"/>
  <c r="BV10" i="1"/>
  <c r="BX10" i="1"/>
  <c r="BY10" i="1"/>
  <c r="BZ10" i="1"/>
  <c r="CB10" i="1"/>
  <c r="BT11" i="1"/>
  <c r="BV11" i="1" s="1"/>
  <c r="BU11" i="1"/>
  <c r="BW11" i="1" s="1"/>
  <c r="BX11" i="1"/>
  <c r="BY11" i="1"/>
  <c r="BZ11" i="1"/>
  <c r="CB11" i="1"/>
  <c r="BU12" i="1"/>
  <c r="BW12" i="1" s="1"/>
  <c r="BX12" i="1"/>
  <c r="BY12" i="1"/>
  <c r="BZ12" i="1"/>
  <c r="CB12" i="1"/>
  <c r="BT13" i="1"/>
  <c r="BV13" i="1" s="1"/>
  <c r="BU13" i="1"/>
  <c r="BW13" i="1" s="1"/>
  <c r="BX13" i="1"/>
  <c r="BY13" i="1"/>
  <c r="BZ13" i="1"/>
  <c r="CB13" i="1"/>
  <c r="BT14" i="1"/>
  <c r="BV14" i="1" s="1"/>
  <c r="BU14" i="1"/>
  <c r="BW14" i="1" s="1"/>
  <c r="BX14" i="1"/>
  <c r="BY14" i="1"/>
  <c r="BZ14" i="1"/>
  <c r="CB14" i="1"/>
  <c r="BU15" i="1"/>
  <c r="BW15" i="1" s="1"/>
  <c r="BX15" i="1"/>
  <c r="BY15" i="1"/>
  <c r="BZ15" i="1"/>
  <c r="CB15" i="1"/>
  <c r="BX16" i="1"/>
  <c r="BY16" i="1"/>
  <c r="BZ16" i="1"/>
  <c r="CB16" i="1"/>
  <c r="BT17" i="1"/>
  <c r="BV17" i="1" s="1"/>
  <c r="BU17" i="1"/>
  <c r="BW17" i="1" s="1"/>
  <c r="BX17" i="1"/>
  <c r="BY17" i="1"/>
  <c r="BZ17" i="1"/>
  <c r="CB17" i="1"/>
  <c r="BU18" i="1"/>
  <c r="BW18" i="1" s="1"/>
  <c r="BX18" i="1"/>
  <c r="BY18" i="1"/>
  <c r="BZ18" i="1"/>
  <c r="CB18" i="1"/>
  <c r="BT19" i="1"/>
  <c r="BV19" i="1" s="1"/>
  <c r="BX19" i="1"/>
  <c r="BY19" i="1"/>
  <c r="BZ19" i="1"/>
  <c r="CB19" i="1"/>
  <c r="BT20" i="1"/>
  <c r="BV20" i="1" s="1"/>
  <c r="BU20" i="1"/>
  <c r="BW20" i="1" s="1"/>
  <c r="BX20" i="1"/>
  <c r="BY20" i="1"/>
  <c r="BZ20" i="1"/>
  <c r="CB20" i="1"/>
  <c r="BU21" i="1"/>
  <c r="BW21" i="1" s="1"/>
  <c r="BX21" i="1"/>
  <c r="BY21" i="1"/>
  <c r="BZ21" i="1"/>
  <c r="CB21" i="1"/>
  <c r="BV22" i="1"/>
  <c r="BX22" i="1"/>
  <c r="BY22" i="1"/>
  <c r="BZ22" i="1"/>
  <c r="CB22" i="1"/>
  <c r="BT23" i="1"/>
  <c r="BV23" i="1" s="1"/>
  <c r="BU23" i="1"/>
  <c r="BW23" i="1" s="1"/>
  <c r="BX23" i="1"/>
  <c r="BY23" i="1"/>
  <c r="BZ23" i="1"/>
  <c r="CB23" i="1"/>
  <c r="BT24" i="1"/>
  <c r="BV24" i="1" s="1"/>
  <c r="BU24" i="1"/>
  <c r="BW24" i="1" s="1"/>
  <c r="BX24" i="1"/>
  <c r="BY24" i="1"/>
  <c r="BZ24" i="1"/>
  <c r="CB24" i="1"/>
  <c r="BX25" i="1"/>
  <c r="BY25" i="1"/>
  <c r="BZ25" i="1"/>
  <c r="CB25" i="1"/>
  <c r="BT26" i="1"/>
  <c r="BV26" i="1" s="1"/>
  <c r="BX26" i="1"/>
  <c r="BY26" i="1"/>
  <c r="BZ26" i="1"/>
  <c r="CB26" i="1"/>
  <c r="BU27" i="1"/>
  <c r="BW27" i="1" s="1"/>
  <c r="BX27" i="1"/>
  <c r="BY27" i="1"/>
  <c r="BZ27" i="1"/>
  <c r="CB27" i="1"/>
  <c r="BV28" i="1"/>
  <c r="BX28" i="1"/>
  <c r="BY28" i="1"/>
  <c r="BZ28" i="1"/>
  <c r="CB28" i="1"/>
  <c r="BT29" i="1"/>
  <c r="BV29" i="1" s="1"/>
  <c r="BU29" i="1"/>
  <c r="BW29" i="1" s="1"/>
  <c r="BX29" i="1"/>
  <c r="BY29" i="1"/>
  <c r="BZ29" i="1"/>
  <c r="CB29" i="1"/>
  <c r="BT30" i="1"/>
  <c r="BV30" i="1" s="1"/>
  <c r="BU30" i="1"/>
  <c r="BW30" i="1" s="1"/>
  <c r="BX30" i="1"/>
  <c r="BY30" i="1"/>
  <c r="BZ30" i="1"/>
  <c r="CB30" i="1"/>
  <c r="BT31" i="1"/>
  <c r="BV31" i="1" s="1"/>
  <c r="BU31" i="1"/>
  <c r="BW31" i="1" s="1"/>
  <c r="BX31" i="1"/>
  <c r="BY31" i="1"/>
  <c r="BZ31" i="1"/>
  <c r="CB31" i="1"/>
  <c r="BT32" i="1"/>
  <c r="BV32" i="1" s="1"/>
  <c r="BX32" i="1"/>
  <c r="BY32" i="1"/>
  <c r="BZ32" i="1"/>
  <c r="CB32" i="1"/>
  <c r="BU33" i="1"/>
  <c r="BW33" i="1" s="1"/>
  <c r="BX33" i="1"/>
  <c r="BY33" i="1"/>
  <c r="BZ33" i="1"/>
  <c r="CB33" i="1"/>
  <c r="BX34" i="1"/>
  <c r="BY34" i="1"/>
  <c r="BZ34" i="1"/>
  <c r="CB34" i="1"/>
  <c r="BT35" i="1"/>
  <c r="BV35" i="1" s="1"/>
  <c r="BU35" i="1"/>
  <c r="BW35" i="1" s="1"/>
  <c r="BX35" i="1"/>
  <c r="BY35" i="1"/>
  <c r="BZ35" i="1"/>
  <c r="CB35" i="1"/>
  <c r="BU36" i="1"/>
  <c r="BW36" i="1" s="1"/>
  <c r="BX36" i="1"/>
  <c r="BY36" i="1"/>
  <c r="BZ36" i="1"/>
  <c r="CB36" i="1"/>
  <c r="BT37" i="1"/>
  <c r="BV37" i="1" s="1"/>
  <c r="BU37" i="1"/>
  <c r="BW37" i="1" s="1"/>
  <c r="BX37" i="1"/>
  <c r="BY37" i="1"/>
  <c r="BZ37" i="1"/>
  <c r="CB37" i="1"/>
  <c r="BT38" i="1"/>
  <c r="BV38" i="1" s="1"/>
  <c r="BU38" i="1"/>
  <c r="BW38" i="1" s="1"/>
  <c r="BX38" i="1"/>
  <c r="BY38" i="1"/>
  <c r="BZ38" i="1"/>
  <c r="CB38" i="1"/>
  <c r="BU39" i="1"/>
  <c r="BW39" i="1" s="1"/>
  <c r="BX39" i="1"/>
  <c r="BY39" i="1"/>
  <c r="BZ39" i="1"/>
  <c r="CB39" i="1"/>
  <c r="BU40" i="1"/>
  <c r="BW40" i="1" s="1"/>
  <c r="BV40" i="1"/>
  <c r="BX40" i="1"/>
  <c r="BY40" i="1"/>
  <c r="BZ40" i="1"/>
  <c r="CB40" i="1"/>
  <c r="BT41" i="1"/>
  <c r="BV41" i="1" s="1"/>
  <c r="BU41" i="1"/>
  <c r="BW41" i="1" s="1"/>
  <c r="BX41" i="1"/>
  <c r="BY41" i="1"/>
  <c r="BZ41" i="1"/>
  <c r="CB41" i="1"/>
  <c r="BT42" i="1"/>
  <c r="BV42" i="1" s="1"/>
  <c r="BU42" i="1"/>
  <c r="BW42" i="1" s="1"/>
  <c r="BX42" i="1"/>
  <c r="BY42" i="1"/>
  <c r="BZ42" i="1"/>
  <c r="CB42" i="1"/>
  <c r="BT43" i="1"/>
  <c r="BV43" i="1" s="1"/>
  <c r="BX43" i="1"/>
  <c r="BY43" i="1"/>
  <c r="BZ43" i="1"/>
  <c r="CB43" i="1"/>
  <c r="BT44" i="1"/>
  <c r="BV44" i="1" s="1"/>
  <c r="BX44" i="1"/>
  <c r="BY44" i="1"/>
  <c r="BZ44" i="1"/>
  <c r="CB44" i="1"/>
  <c r="BU45" i="1"/>
  <c r="BW45" i="1" s="1"/>
  <c r="BX45" i="1"/>
  <c r="BY45" i="1"/>
  <c r="BZ45" i="1"/>
  <c r="CB45" i="1"/>
  <c r="BU46" i="1"/>
  <c r="BW46" i="1" s="1"/>
  <c r="BX46" i="1"/>
  <c r="BY46" i="1"/>
  <c r="BZ46" i="1"/>
  <c r="CB46" i="1"/>
  <c r="BT47" i="1"/>
  <c r="BV47" i="1" s="1"/>
  <c r="BU47" i="1"/>
  <c r="BW47" i="1" s="1"/>
  <c r="BX47" i="1"/>
  <c r="BY47" i="1"/>
  <c r="BZ47" i="1"/>
  <c r="CB47" i="1"/>
  <c r="BU48" i="1"/>
  <c r="BW48" i="1" s="1"/>
  <c r="BX48" i="1"/>
  <c r="BY48" i="1"/>
  <c r="BZ48" i="1"/>
  <c r="CB48" i="1"/>
  <c r="BT49" i="1"/>
  <c r="BV49" i="1" s="1"/>
  <c r="BU49" i="1"/>
  <c r="BW49" i="1" s="1"/>
  <c r="BX49" i="1"/>
  <c r="BY49" i="1"/>
  <c r="BZ49" i="1"/>
  <c r="CB49" i="1"/>
  <c r="BT50" i="1"/>
  <c r="BV50" i="1" s="1"/>
  <c r="BX50" i="1"/>
  <c r="BY50" i="1"/>
  <c r="BZ50" i="1"/>
  <c r="CB50" i="1"/>
  <c r="BU51" i="1"/>
  <c r="BW51" i="1" s="1"/>
  <c r="BX51" i="1"/>
  <c r="BY51" i="1"/>
  <c r="BZ51" i="1"/>
  <c r="CB51" i="1"/>
  <c r="BX52" i="1"/>
  <c r="BY52" i="1"/>
  <c r="BZ52" i="1"/>
  <c r="CB52" i="1"/>
  <c r="BT53" i="1"/>
  <c r="BV53" i="1" s="1"/>
  <c r="BU53" i="1"/>
  <c r="BW53" i="1" s="1"/>
  <c r="BX53" i="1"/>
  <c r="BY53" i="1"/>
  <c r="BZ53" i="1"/>
  <c r="CB53" i="1"/>
  <c r="BU54" i="1"/>
  <c r="BW54" i="1" s="1"/>
  <c r="BX54" i="1"/>
  <c r="BY54" i="1"/>
  <c r="BZ54" i="1"/>
  <c r="CB54" i="1"/>
  <c r="BT55" i="1"/>
  <c r="BV55" i="1" s="1"/>
  <c r="BU55" i="1"/>
  <c r="BW55" i="1" s="1"/>
  <c r="BX55" i="1"/>
  <c r="BY55" i="1"/>
  <c r="BZ55" i="1"/>
  <c r="CB55" i="1"/>
  <c r="BT56" i="1"/>
  <c r="BV56" i="1" s="1"/>
  <c r="BU56" i="1"/>
  <c r="BW56" i="1" s="1"/>
  <c r="BX56" i="1"/>
  <c r="BY56" i="1"/>
  <c r="BZ56" i="1"/>
  <c r="CB56" i="1"/>
  <c r="BT57" i="1"/>
  <c r="BV57" i="1" s="1"/>
  <c r="BU57" i="1"/>
  <c r="BW57" i="1" s="1"/>
  <c r="BX57" i="1"/>
  <c r="BY57" i="1"/>
  <c r="BZ57" i="1"/>
  <c r="CB57" i="1"/>
  <c r="BT58" i="1"/>
  <c r="BV58" i="1" s="1"/>
  <c r="BX58" i="1"/>
  <c r="BY58" i="1"/>
  <c r="BZ58" i="1"/>
  <c r="CB58" i="1"/>
  <c r="BU59" i="1"/>
  <c r="BW59" i="1" s="1"/>
  <c r="BX59" i="1"/>
  <c r="BY59" i="1"/>
  <c r="BZ59" i="1"/>
  <c r="CB59" i="1"/>
  <c r="BT60" i="1"/>
  <c r="BV60" i="1" s="1"/>
  <c r="BU60" i="1"/>
  <c r="BW60" i="1" s="1"/>
  <c r="BX60" i="1"/>
  <c r="BY60" i="1"/>
  <c r="BZ60" i="1"/>
  <c r="CB60" i="1"/>
  <c r="BX61" i="1"/>
  <c r="BY61" i="1"/>
  <c r="BZ61" i="1"/>
  <c r="CB61" i="1"/>
  <c r="BT62" i="1"/>
  <c r="BV62" i="1" s="1"/>
  <c r="BU62" i="1"/>
  <c r="BW62" i="1" s="1"/>
  <c r="BX62" i="1"/>
  <c r="BY62" i="1"/>
  <c r="BZ62" i="1"/>
  <c r="CB62" i="1"/>
  <c r="BU63" i="1"/>
  <c r="BW63" i="1" s="1"/>
  <c r="BX63" i="1"/>
  <c r="BY63" i="1"/>
  <c r="BZ63" i="1"/>
  <c r="CB63" i="1"/>
  <c r="BT64" i="1"/>
  <c r="BV64" i="1" s="1"/>
  <c r="BX64" i="1"/>
  <c r="BY64" i="1"/>
  <c r="BZ64" i="1"/>
  <c r="CB64" i="1"/>
  <c r="BT65" i="1"/>
  <c r="BV65" i="1" s="1"/>
  <c r="BU65" i="1"/>
  <c r="BW65" i="1" s="1"/>
  <c r="BX65" i="1"/>
  <c r="CA65" i="1" s="1"/>
  <c r="BY65" i="1"/>
  <c r="BZ65" i="1"/>
  <c r="CB65" i="1"/>
  <c r="BT66" i="1"/>
  <c r="BV66" i="1" s="1"/>
  <c r="BU66" i="1"/>
  <c r="BW66" i="1" s="1"/>
  <c r="BX66" i="1"/>
  <c r="BY66" i="1"/>
  <c r="BZ66" i="1"/>
  <c r="CB66" i="1"/>
  <c r="BT67" i="1"/>
  <c r="BV67" i="1" s="1"/>
  <c r="BU67" i="1"/>
  <c r="BW67" i="1" s="1"/>
  <c r="BX67" i="1"/>
  <c r="BY67" i="1"/>
  <c r="BZ67" i="1"/>
  <c r="CB67" i="1"/>
  <c r="BT68" i="1"/>
  <c r="BV68" i="1" s="1"/>
  <c r="BX68" i="1"/>
  <c r="BY68" i="1"/>
  <c r="BZ68" i="1"/>
  <c r="CB68" i="1"/>
  <c r="BU69" i="1"/>
  <c r="BW69" i="1" s="1"/>
  <c r="BX69" i="1"/>
  <c r="BY69" i="1"/>
  <c r="BZ69" i="1"/>
  <c r="CB69" i="1"/>
  <c r="BX70" i="1"/>
  <c r="BY70" i="1"/>
  <c r="BZ70" i="1"/>
  <c r="CB70" i="1"/>
  <c r="BT71" i="1"/>
  <c r="BV71" i="1" s="1"/>
  <c r="BU71" i="1"/>
  <c r="BW71" i="1" s="1"/>
  <c r="BX71" i="1"/>
  <c r="BY71" i="1"/>
  <c r="BZ71" i="1"/>
  <c r="CB71" i="1"/>
  <c r="BZ7" i="1"/>
  <c r="BY7" i="1"/>
  <c r="D14" i="2"/>
  <c r="E14" i="2"/>
  <c r="D15" i="2"/>
  <c r="E15" i="2"/>
  <c r="D7" i="2"/>
  <c r="E7" i="2"/>
  <c r="D8" i="2"/>
  <c r="E8" i="2"/>
  <c r="CA71" i="1" l="1"/>
  <c r="DL29" i="1"/>
  <c r="DL28" i="1"/>
  <c r="DL27" i="1"/>
  <c r="DL26" i="1"/>
  <c r="DL25" i="1"/>
  <c r="DL24" i="1"/>
  <c r="CH46" i="1"/>
  <c r="DL53" i="1"/>
  <c r="DL52" i="1"/>
  <c r="DL51" i="1"/>
  <c r="DL50" i="1"/>
  <c r="DL49" i="1"/>
  <c r="DL48" i="1"/>
  <c r="DL19" i="1"/>
  <c r="DL18" i="1"/>
  <c r="DL17" i="1"/>
  <c r="CA70" i="1"/>
  <c r="CA69" i="1"/>
  <c r="CA67" i="1"/>
  <c r="CA59" i="1"/>
  <c r="CA58" i="1"/>
  <c r="DL43" i="1"/>
  <c r="DL42" i="1"/>
  <c r="DL41" i="1"/>
  <c r="DL12" i="1"/>
  <c r="DL11" i="1"/>
  <c r="CH28" i="1"/>
  <c r="CA64" i="1"/>
  <c r="DL58" i="1"/>
  <c r="DL57" i="1"/>
  <c r="DL56" i="1"/>
  <c r="DL34" i="1"/>
  <c r="DL33" i="1"/>
  <c r="DL32" i="1"/>
  <c r="CA61" i="1"/>
  <c r="CA41" i="1"/>
  <c r="CA35" i="1"/>
  <c r="CA23" i="1"/>
  <c r="CA17" i="1"/>
  <c r="DL64" i="1"/>
  <c r="DL63" i="1"/>
  <c r="DL62" i="1"/>
  <c r="DL40" i="1"/>
  <c r="DL39" i="1"/>
  <c r="DL38" i="1"/>
  <c r="DL16" i="1"/>
  <c r="DL15" i="1"/>
  <c r="DL14" i="1"/>
  <c r="CA7" i="1"/>
  <c r="CA52" i="1"/>
  <c r="CA29" i="1"/>
  <c r="CA11" i="1"/>
  <c r="DL7" i="1"/>
  <c r="DL70" i="1"/>
  <c r="DL69" i="1"/>
  <c r="DL68" i="1"/>
  <c r="DL46" i="1"/>
  <c r="DL45" i="1"/>
  <c r="DL44" i="1"/>
  <c r="DL22" i="1"/>
  <c r="DL21" i="1"/>
  <c r="DL20" i="1"/>
  <c r="CH10" i="1"/>
  <c r="CA68" i="1"/>
  <c r="CA53" i="1"/>
  <c r="CA47" i="1"/>
  <c r="DL10" i="1"/>
  <c r="DL9" i="1"/>
  <c r="DL8" i="1"/>
  <c r="CI44" i="1"/>
  <c r="CH40" i="1"/>
  <c r="CI26" i="1"/>
  <c r="CH22" i="1"/>
  <c r="BT45" i="1"/>
  <c r="BV45" i="1" s="1"/>
  <c r="CH45" i="1"/>
  <c r="BT27" i="1"/>
  <c r="BV27" i="1" s="1"/>
  <c r="CH27" i="1"/>
  <c r="CI16" i="1"/>
  <c r="BU16" i="1"/>
  <c r="BW16" i="1" s="1"/>
  <c r="BT9" i="1"/>
  <c r="BV9" i="1" s="1"/>
  <c r="CH9" i="1"/>
  <c r="BT39" i="1"/>
  <c r="BV39" i="1" s="1"/>
  <c r="CH39" i="1"/>
  <c r="CI28" i="1"/>
  <c r="BU28" i="1"/>
  <c r="BW28" i="1" s="1"/>
  <c r="BT21" i="1"/>
  <c r="BV21" i="1" s="1"/>
  <c r="CH21" i="1"/>
  <c r="BT63" i="1"/>
  <c r="BV63" i="1" s="1"/>
  <c r="BU61" i="1"/>
  <c r="BW61" i="1" s="1"/>
  <c r="BT54" i="1"/>
  <c r="BV54" i="1" s="1"/>
  <c r="BU52" i="1"/>
  <c r="BW52" i="1" s="1"/>
  <c r="BU32" i="1"/>
  <c r="BW32" i="1" s="1"/>
  <c r="BT12" i="1"/>
  <c r="BV12" i="1" s="1"/>
  <c r="BU68" i="1"/>
  <c r="BW68" i="1" s="1"/>
  <c r="BT61" i="1"/>
  <c r="BV61" i="1" s="1"/>
  <c r="BT36" i="1"/>
  <c r="BV36" i="1" s="1"/>
  <c r="BU25" i="1"/>
  <c r="BW25" i="1" s="1"/>
  <c r="BT69" i="1"/>
  <c r="BV69" i="1" s="1"/>
  <c r="CH69" i="1"/>
  <c r="CI58" i="1"/>
  <c r="BU58" i="1"/>
  <c r="BW58" i="1" s="1"/>
  <c r="BT51" i="1"/>
  <c r="BV51" i="1" s="1"/>
  <c r="CH51" i="1"/>
  <c r="BT33" i="1"/>
  <c r="BV33" i="1" s="1"/>
  <c r="CH33" i="1"/>
  <c r="CI22" i="1"/>
  <c r="BU22" i="1"/>
  <c r="BW22" i="1" s="1"/>
  <c r="BT15" i="1"/>
  <c r="BV15" i="1" s="1"/>
  <c r="CH15" i="1"/>
  <c r="BU70" i="1"/>
  <c r="BW70" i="1" s="1"/>
  <c r="BT48" i="1"/>
  <c r="BV48" i="1" s="1"/>
  <c r="BU43" i="1"/>
  <c r="BW43" i="1" s="1"/>
  <c r="BU34" i="1"/>
  <c r="BW34" i="1" s="1"/>
  <c r="BT25" i="1"/>
  <c r="BV25" i="1" s="1"/>
  <c r="BU19" i="1"/>
  <c r="BW19" i="1" s="1"/>
  <c r="CH70" i="1"/>
  <c r="CH52" i="1"/>
  <c r="CI50" i="1"/>
  <c r="CH34" i="1"/>
  <c r="CH16" i="1"/>
  <c r="BT18" i="1"/>
  <c r="BV18" i="1" s="1"/>
  <c r="CI64" i="1"/>
  <c r="BU64" i="1"/>
  <c r="BW64" i="1" s="1"/>
  <c r="CI10" i="1"/>
  <c r="BU10" i="1"/>
  <c r="BW10" i="1" s="1"/>
  <c r="CA63" i="1"/>
  <c r="CA46" i="1"/>
  <c r="CA40" i="1"/>
  <c r="CA34" i="1"/>
  <c r="CA28" i="1"/>
  <c r="CA22" i="1"/>
  <c r="CA16" i="1"/>
  <c r="CA10" i="1"/>
  <c r="CA66" i="1"/>
  <c r="CA57" i="1"/>
  <c r="CA56" i="1"/>
  <c r="CA45" i="1"/>
  <c r="CA39" i="1"/>
  <c r="CA33" i="1"/>
  <c r="CA27" i="1"/>
  <c r="CA21" i="1"/>
  <c r="CA15" i="1"/>
  <c r="CA9" i="1"/>
  <c r="CA60" i="1"/>
  <c r="CA55" i="1"/>
  <c r="CA51" i="1"/>
  <c r="CA50" i="1"/>
  <c r="CA44" i="1"/>
  <c r="CA38" i="1"/>
  <c r="CA32" i="1"/>
  <c r="CA26" i="1"/>
  <c r="CA20" i="1"/>
  <c r="CA14" i="1"/>
  <c r="CA8" i="1"/>
  <c r="CA54" i="1"/>
  <c r="CA49" i="1"/>
  <c r="CA43" i="1"/>
  <c r="CA37" i="1"/>
  <c r="CA31" i="1"/>
  <c r="CA25" i="1"/>
  <c r="CA19" i="1"/>
  <c r="CA13" i="1"/>
  <c r="CA48" i="1"/>
  <c r="CA42" i="1"/>
  <c r="CA36" i="1"/>
  <c r="CA30" i="1"/>
  <c r="CA24" i="1"/>
  <c r="CA18" i="1"/>
  <c r="CA12" i="1"/>
  <c r="CA62" i="1"/>
  <c r="E13" i="2" l="1"/>
  <c r="D13" i="2"/>
  <c r="E12" i="2"/>
  <c r="D12" i="2"/>
  <c r="E6" i="2"/>
  <c r="D6" i="2"/>
  <c r="E5" i="2"/>
  <c r="D5" i="2"/>
  <c r="CG7" i="1"/>
  <c r="CI7" i="1" s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DG7" i="1" l="1"/>
  <c r="DH7" i="1" s="1"/>
  <c r="CB7" i="1"/>
  <c r="BU7" i="1"/>
  <c r="BW7" i="1" s="1"/>
  <c r="AT7" i="1"/>
  <c r="AS7" i="1"/>
  <c r="AQ7" i="1"/>
  <c r="AR7" i="1" s="1"/>
  <c r="AK7" i="1"/>
  <c r="AL7" i="1" s="1"/>
  <c r="AK8" i="1"/>
  <c r="AL8" i="1" s="1"/>
  <c r="AK9" i="1"/>
  <c r="AL9" i="1" s="1"/>
  <c r="AK10" i="1"/>
  <c r="AL10" i="1" s="1"/>
  <c r="AK11" i="1"/>
  <c r="AL11" i="1" s="1"/>
  <c r="AK12" i="1"/>
  <c r="AL12" i="1" s="1"/>
  <c r="AK13" i="1"/>
  <c r="AL13" i="1" s="1"/>
  <c r="AK14" i="1"/>
  <c r="AL14" i="1" s="1"/>
  <c r="AK15" i="1"/>
  <c r="AL15" i="1" s="1"/>
  <c r="AK16" i="1"/>
  <c r="AL16" i="1" s="1"/>
  <c r="AK17" i="1"/>
  <c r="AL17" i="1" s="1"/>
  <c r="AK18" i="1"/>
  <c r="AL18" i="1" s="1"/>
  <c r="AK19" i="1"/>
  <c r="AL19" i="1" s="1"/>
  <c r="AK20" i="1"/>
  <c r="AL20" i="1" s="1"/>
  <c r="AK21" i="1"/>
  <c r="AL21" i="1" s="1"/>
  <c r="AK22" i="1"/>
  <c r="AL22" i="1" s="1"/>
  <c r="AK23" i="1"/>
  <c r="AL23" i="1" s="1"/>
  <c r="AK24" i="1"/>
  <c r="AL24" i="1" s="1"/>
  <c r="AK25" i="1"/>
  <c r="AL25" i="1" s="1"/>
  <c r="AK26" i="1"/>
  <c r="AL26" i="1" s="1"/>
  <c r="AK27" i="1"/>
  <c r="AL27" i="1" s="1"/>
  <c r="AK28" i="1"/>
  <c r="AL28" i="1" s="1"/>
  <c r="AK29" i="1"/>
  <c r="AL29" i="1" s="1"/>
  <c r="AK30" i="1"/>
  <c r="AL30" i="1" s="1"/>
  <c r="AK31" i="1"/>
  <c r="AL31" i="1" s="1"/>
  <c r="AK32" i="1"/>
  <c r="AL32" i="1" s="1"/>
  <c r="AK33" i="1"/>
  <c r="AL33" i="1" s="1"/>
  <c r="AK34" i="1"/>
  <c r="AL34" i="1" s="1"/>
  <c r="AK35" i="1"/>
  <c r="AL35" i="1" s="1"/>
  <c r="AK36" i="1"/>
  <c r="AL36" i="1" s="1"/>
  <c r="AK37" i="1"/>
  <c r="AL37" i="1" s="1"/>
  <c r="AK38" i="1"/>
  <c r="AL38" i="1" s="1"/>
  <c r="AK39" i="1"/>
  <c r="AL39" i="1" s="1"/>
  <c r="AK40" i="1"/>
  <c r="AL40" i="1" s="1"/>
  <c r="AK41" i="1"/>
  <c r="AL41" i="1" s="1"/>
  <c r="AK42" i="1"/>
  <c r="AL42" i="1" s="1"/>
  <c r="AK43" i="1"/>
  <c r="AL43" i="1" s="1"/>
  <c r="AK44" i="1"/>
  <c r="AL44" i="1" s="1"/>
  <c r="AK45" i="1"/>
  <c r="AL45" i="1" s="1"/>
  <c r="AK46" i="1"/>
  <c r="AL46" i="1" s="1"/>
  <c r="AK47" i="1"/>
  <c r="AL47" i="1" s="1"/>
  <c r="AK48" i="1"/>
  <c r="AL48" i="1" s="1"/>
  <c r="AK49" i="1"/>
  <c r="AL49" i="1" s="1"/>
  <c r="AK50" i="1"/>
  <c r="AL50" i="1" s="1"/>
  <c r="AK51" i="1"/>
  <c r="AL51" i="1" s="1"/>
  <c r="AK52" i="1"/>
  <c r="AL52" i="1" s="1"/>
  <c r="AK53" i="1"/>
  <c r="AL53" i="1" s="1"/>
  <c r="AK54" i="1"/>
  <c r="AL54" i="1" s="1"/>
  <c r="AK55" i="1"/>
  <c r="AL55" i="1" s="1"/>
  <c r="AK56" i="1"/>
  <c r="AL56" i="1" s="1"/>
  <c r="AK57" i="1"/>
  <c r="AL57" i="1" s="1"/>
  <c r="AK58" i="1"/>
  <c r="AL58" i="1" s="1"/>
  <c r="AK59" i="1"/>
  <c r="AL59" i="1" s="1"/>
  <c r="AK60" i="1"/>
  <c r="AL60" i="1" s="1"/>
  <c r="AK61" i="1"/>
  <c r="AL61" i="1" s="1"/>
  <c r="AK62" i="1"/>
  <c r="AL62" i="1" s="1"/>
  <c r="AK63" i="1"/>
  <c r="AL63" i="1" s="1"/>
  <c r="AK64" i="1"/>
  <c r="AL64" i="1" s="1"/>
  <c r="AK65" i="1"/>
  <c r="AL65" i="1" s="1"/>
  <c r="AK66" i="1"/>
  <c r="AL66" i="1" s="1"/>
  <c r="AK67" i="1"/>
  <c r="AL67" i="1" s="1"/>
  <c r="AK68" i="1"/>
  <c r="AL68" i="1" s="1"/>
  <c r="AK69" i="1"/>
  <c r="AL69" i="1" s="1"/>
  <c r="AK70" i="1"/>
  <c r="AL70" i="1" s="1"/>
  <c r="AK71" i="1"/>
  <c r="AL71" i="1" s="1"/>
  <c r="AI7" i="1"/>
  <c r="AJ7" i="1" s="1"/>
  <c r="CF7" i="1"/>
  <c r="BP71" i="1"/>
  <c r="BO71" i="1"/>
  <c r="BM71" i="1"/>
  <c r="BN71" i="1" s="1"/>
  <c r="BE71" i="1"/>
  <c r="BF71" i="1" s="1"/>
  <c r="BG71" i="1"/>
  <c r="BH71" i="1" s="1"/>
  <c r="AY71" i="1"/>
  <c r="AZ71" i="1" s="1"/>
  <c r="BP70" i="1"/>
  <c r="BO70" i="1"/>
  <c r="BM70" i="1"/>
  <c r="BN70" i="1" s="1"/>
  <c r="BE70" i="1"/>
  <c r="BF70" i="1" s="1"/>
  <c r="BG70" i="1"/>
  <c r="BH70" i="1" s="1"/>
  <c r="AY70" i="1"/>
  <c r="AZ70" i="1" s="1"/>
  <c r="BP69" i="1"/>
  <c r="BO69" i="1"/>
  <c r="BM69" i="1"/>
  <c r="BN69" i="1" s="1"/>
  <c r="BE69" i="1"/>
  <c r="BF69" i="1" s="1"/>
  <c r="BG69" i="1"/>
  <c r="BH69" i="1" s="1"/>
  <c r="AY69" i="1"/>
  <c r="AZ69" i="1" s="1"/>
  <c r="BP68" i="1"/>
  <c r="BO68" i="1"/>
  <c r="BM68" i="1"/>
  <c r="BN68" i="1" s="1"/>
  <c r="BE68" i="1"/>
  <c r="BF68" i="1" s="1"/>
  <c r="BG68" i="1"/>
  <c r="BH68" i="1" s="1"/>
  <c r="AY68" i="1"/>
  <c r="AZ68" i="1" s="1"/>
  <c r="BP67" i="1"/>
  <c r="BO67" i="1"/>
  <c r="BM67" i="1"/>
  <c r="BN67" i="1" s="1"/>
  <c r="BE67" i="1"/>
  <c r="BF67" i="1" s="1"/>
  <c r="BG67" i="1"/>
  <c r="BH67" i="1" s="1"/>
  <c r="AY67" i="1"/>
  <c r="AZ67" i="1" s="1"/>
  <c r="BP66" i="1"/>
  <c r="BO66" i="1"/>
  <c r="BM66" i="1"/>
  <c r="BN66" i="1" s="1"/>
  <c r="BE66" i="1"/>
  <c r="BF66" i="1" s="1"/>
  <c r="BG66" i="1"/>
  <c r="BH66" i="1" s="1"/>
  <c r="AY66" i="1"/>
  <c r="AZ66" i="1" s="1"/>
  <c r="BP65" i="1"/>
  <c r="BO65" i="1"/>
  <c r="BM65" i="1"/>
  <c r="BN65" i="1" s="1"/>
  <c r="BE65" i="1"/>
  <c r="BF65" i="1" s="1"/>
  <c r="BG65" i="1"/>
  <c r="BH65" i="1" s="1"/>
  <c r="AY65" i="1"/>
  <c r="AZ65" i="1" s="1"/>
  <c r="BP64" i="1"/>
  <c r="BO64" i="1"/>
  <c r="BM64" i="1"/>
  <c r="BN64" i="1" s="1"/>
  <c r="BE64" i="1"/>
  <c r="BF64" i="1" s="1"/>
  <c r="BG64" i="1"/>
  <c r="BH64" i="1" s="1"/>
  <c r="AY64" i="1"/>
  <c r="AZ64" i="1" s="1"/>
  <c r="BP63" i="1"/>
  <c r="BO63" i="1"/>
  <c r="BM63" i="1"/>
  <c r="BN63" i="1" s="1"/>
  <c r="BE63" i="1"/>
  <c r="BF63" i="1" s="1"/>
  <c r="BG63" i="1"/>
  <c r="BH63" i="1" s="1"/>
  <c r="AY63" i="1"/>
  <c r="AZ63" i="1" s="1"/>
  <c r="BP62" i="1"/>
  <c r="BO62" i="1"/>
  <c r="BM62" i="1"/>
  <c r="BN62" i="1" s="1"/>
  <c r="BE62" i="1"/>
  <c r="BF62" i="1" s="1"/>
  <c r="BG62" i="1"/>
  <c r="BH62" i="1" s="1"/>
  <c r="AY62" i="1"/>
  <c r="AZ62" i="1" s="1"/>
  <c r="BP61" i="1"/>
  <c r="BO61" i="1"/>
  <c r="BM61" i="1"/>
  <c r="BN61" i="1" s="1"/>
  <c r="BE61" i="1"/>
  <c r="BF61" i="1" s="1"/>
  <c r="BG61" i="1"/>
  <c r="BH61" i="1" s="1"/>
  <c r="AY61" i="1"/>
  <c r="AZ61" i="1" s="1"/>
  <c r="BP60" i="1"/>
  <c r="BO60" i="1"/>
  <c r="BM60" i="1"/>
  <c r="BN60" i="1" s="1"/>
  <c r="BE60" i="1"/>
  <c r="BF60" i="1" s="1"/>
  <c r="BG60" i="1"/>
  <c r="BH60" i="1" s="1"/>
  <c r="AY60" i="1"/>
  <c r="AZ60" i="1" s="1"/>
  <c r="BP59" i="1"/>
  <c r="BO59" i="1"/>
  <c r="BM59" i="1"/>
  <c r="BN59" i="1" s="1"/>
  <c r="BE59" i="1"/>
  <c r="BF59" i="1" s="1"/>
  <c r="BG59" i="1"/>
  <c r="BH59" i="1" s="1"/>
  <c r="AY59" i="1"/>
  <c r="AZ59" i="1" s="1"/>
  <c r="BP58" i="1"/>
  <c r="BO58" i="1"/>
  <c r="BM58" i="1"/>
  <c r="BN58" i="1" s="1"/>
  <c r="BE58" i="1"/>
  <c r="BF58" i="1" s="1"/>
  <c r="BG58" i="1"/>
  <c r="BH58" i="1" s="1"/>
  <c r="AY58" i="1"/>
  <c r="AZ58" i="1" s="1"/>
  <c r="BP57" i="1"/>
  <c r="BO57" i="1"/>
  <c r="BM57" i="1"/>
  <c r="BN57" i="1" s="1"/>
  <c r="BE57" i="1"/>
  <c r="BF57" i="1" s="1"/>
  <c r="BG57" i="1"/>
  <c r="BH57" i="1" s="1"/>
  <c r="AY57" i="1"/>
  <c r="AZ57" i="1" s="1"/>
  <c r="BP56" i="1"/>
  <c r="BO56" i="1"/>
  <c r="BM56" i="1"/>
  <c r="BN56" i="1" s="1"/>
  <c r="BE56" i="1"/>
  <c r="BF56" i="1" s="1"/>
  <c r="BG56" i="1"/>
  <c r="BH56" i="1" s="1"/>
  <c r="AY56" i="1"/>
  <c r="AZ56" i="1" s="1"/>
  <c r="BP55" i="1"/>
  <c r="BO55" i="1"/>
  <c r="BM55" i="1"/>
  <c r="BN55" i="1" s="1"/>
  <c r="BE55" i="1"/>
  <c r="BF55" i="1" s="1"/>
  <c r="BG55" i="1"/>
  <c r="BH55" i="1" s="1"/>
  <c r="AY55" i="1"/>
  <c r="AZ55" i="1" s="1"/>
  <c r="BP54" i="1"/>
  <c r="BO54" i="1"/>
  <c r="BM54" i="1"/>
  <c r="BN54" i="1" s="1"/>
  <c r="BE54" i="1"/>
  <c r="BF54" i="1" s="1"/>
  <c r="BG54" i="1"/>
  <c r="BH54" i="1" s="1"/>
  <c r="AY54" i="1"/>
  <c r="AZ54" i="1" s="1"/>
  <c r="BP53" i="1"/>
  <c r="BO53" i="1"/>
  <c r="BM53" i="1"/>
  <c r="BN53" i="1" s="1"/>
  <c r="BE53" i="1"/>
  <c r="BF53" i="1" s="1"/>
  <c r="BG53" i="1"/>
  <c r="BH53" i="1" s="1"/>
  <c r="AY53" i="1"/>
  <c r="AZ53" i="1" s="1"/>
  <c r="BP52" i="1"/>
  <c r="BO52" i="1"/>
  <c r="BM52" i="1"/>
  <c r="BN52" i="1" s="1"/>
  <c r="BE52" i="1"/>
  <c r="BF52" i="1" s="1"/>
  <c r="BG52" i="1"/>
  <c r="BH52" i="1" s="1"/>
  <c r="AY52" i="1"/>
  <c r="AZ52" i="1" s="1"/>
  <c r="BP51" i="1"/>
  <c r="BO51" i="1"/>
  <c r="BM51" i="1"/>
  <c r="BN51" i="1" s="1"/>
  <c r="BE51" i="1"/>
  <c r="BF51" i="1" s="1"/>
  <c r="BG51" i="1"/>
  <c r="BH51" i="1" s="1"/>
  <c r="AY51" i="1"/>
  <c r="AZ51" i="1" s="1"/>
  <c r="BP50" i="1"/>
  <c r="BO50" i="1"/>
  <c r="BM50" i="1"/>
  <c r="BN50" i="1" s="1"/>
  <c r="BE50" i="1"/>
  <c r="BF50" i="1" s="1"/>
  <c r="BG50" i="1"/>
  <c r="BH50" i="1" s="1"/>
  <c r="AY50" i="1"/>
  <c r="AZ50" i="1" s="1"/>
  <c r="BP49" i="1"/>
  <c r="BO49" i="1"/>
  <c r="BM49" i="1"/>
  <c r="BN49" i="1" s="1"/>
  <c r="BE49" i="1"/>
  <c r="BF49" i="1" s="1"/>
  <c r="BG49" i="1"/>
  <c r="BH49" i="1" s="1"/>
  <c r="AY49" i="1"/>
  <c r="AZ49" i="1" s="1"/>
  <c r="BP48" i="1"/>
  <c r="BO48" i="1"/>
  <c r="BM48" i="1"/>
  <c r="BN48" i="1" s="1"/>
  <c r="BE48" i="1"/>
  <c r="BF48" i="1" s="1"/>
  <c r="BG48" i="1"/>
  <c r="BH48" i="1" s="1"/>
  <c r="AY48" i="1"/>
  <c r="AZ48" i="1" s="1"/>
  <c r="BP47" i="1"/>
  <c r="BO47" i="1"/>
  <c r="BM47" i="1"/>
  <c r="BN47" i="1" s="1"/>
  <c r="BE47" i="1"/>
  <c r="BF47" i="1" s="1"/>
  <c r="BG47" i="1"/>
  <c r="BH47" i="1" s="1"/>
  <c r="AY47" i="1"/>
  <c r="AZ47" i="1" s="1"/>
  <c r="BP46" i="1"/>
  <c r="BO46" i="1"/>
  <c r="BM46" i="1"/>
  <c r="BN46" i="1" s="1"/>
  <c r="BE46" i="1"/>
  <c r="BF46" i="1" s="1"/>
  <c r="BG46" i="1"/>
  <c r="BH46" i="1" s="1"/>
  <c r="AY46" i="1"/>
  <c r="AZ46" i="1" s="1"/>
  <c r="BP45" i="1"/>
  <c r="BO45" i="1"/>
  <c r="BM45" i="1"/>
  <c r="BN45" i="1" s="1"/>
  <c r="BE45" i="1"/>
  <c r="BF45" i="1" s="1"/>
  <c r="BG45" i="1"/>
  <c r="BH45" i="1" s="1"/>
  <c r="AY45" i="1"/>
  <c r="AZ45" i="1" s="1"/>
  <c r="BP44" i="1"/>
  <c r="BO44" i="1"/>
  <c r="BM44" i="1"/>
  <c r="BN44" i="1" s="1"/>
  <c r="BE44" i="1"/>
  <c r="BF44" i="1" s="1"/>
  <c r="BG44" i="1"/>
  <c r="BH44" i="1" s="1"/>
  <c r="AY44" i="1"/>
  <c r="AZ44" i="1" s="1"/>
  <c r="BP43" i="1"/>
  <c r="BO43" i="1"/>
  <c r="BM43" i="1"/>
  <c r="BN43" i="1" s="1"/>
  <c r="BE43" i="1"/>
  <c r="BF43" i="1" s="1"/>
  <c r="BG43" i="1"/>
  <c r="BH43" i="1" s="1"/>
  <c r="AY43" i="1"/>
  <c r="AZ43" i="1" s="1"/>
  <c r="BP42" i="1"/>
  <c r="BO42" i="1"/>
  <c r="BM42" i="1"/>
  <c r="BN42" i="1" s="1"/>
  <c r="BE42" i="1"/>
  <c r="BF42" i="1" s="1"/>
  <c r="BG42" i="1"/>
  <c r="BH42" i="1" s="1"/>
  <c r="AY42" i="1"/>
  <c r="AZ42" i="1" s="1"/>
  <c r="BP41" i="1"/>
  <c r="BO41" i="1"/>
  <c r="BM41" i="1"/>
  <c r="BN41" i="1" s="1"/>
  <c r="BE41" i="1"/>
  <c r="BF41" i="1" s="1"/>
  <c r="BG41" i="1"/>
  <c r="BH41" i="1" s="1"/>
  <c r="AY41" i="1"/>
  <c r="AZ41" i="1" s="1"/>
  <c r="BP40" i="1"/>
  <c r="BO40" i="1"/>
  <c r="BM40" i="1"/>
  <c r="BN40" i="1" s="1"/>
  <c r="BE40" i="1"/>
  <c r="BF40" i="1" s="1"/>
  <c r="BG40" i="1"/>
  <c r="BH40" i="1" s="1"/>
  <c r="AY40" i="1"/>
  <c r="AZ40" i="1" s="1"/>
  <c r="BP39" i="1"/>
  <c r="BO39" i="1"/>
  <c r="BM39" i="1"/>
  <c r="BN39" i="1" s="1"/>
  <c r="BE39" i="1"/>
  <c r="BF39" i="1" s="1"/>
  <c r="BG39" i="1"/>
  <c r="BH39" i="1" s="1"/>
  <c r="AY39" i="1"/>
  <c r="AZ39" i="1" s="1"/>
  <c r="BP38" i="1"/>
  <c r="BO38" i="1"/>
  <c r="BM38" i="1"/>
  <c r="BN38" i="1" s="1"/>
  <c r="BE38" i="1"/>
  <c r="BF38" i="1" s="1"/>
  <c r="BG38" i="1"/>
  <c r="BH38" i="1" s="1"/>
  <c r="AY38" i="1"/>
  <c r="AZ38" i="1" s="1"/>
  <c r="BP37" i="1"/>
  <c r="BO37" i="1"/>
  <c r="BM37" i="1"/>
  <c r="BN37" i="1" s="1"/>
  <c r="BE37" i="1"/>
  <c r="BF37" i="1" s="1"/>
  <c r="BG37" i="1"/>
  <c r="BH37" i="1" s="1"/>
  <c r="AY37" i="1"/>
  <c r="AZ37" i="1" s="1"/>
  <c r="BP36" i="1"/>
  <c r="BO36" i="1"/>
  <c r="BM36" i="1"/>
  <c r="BN36" i="1" s="1"/>
  <c r="BE36" i="1"/>
  <c r="BF36" i="1" s="1"/>
  <c r="BG36" i="1"/>
  <c r="BH36" i="1" s="1"/>
  <c r="AY36" i="1"/>
  <c r="AZ36" i="1" s="1"/>
  <c r="BP35" i="1"/>
  <c r="BO35" i="1"/>
  <c r="BM35" i="1"/>
  <c r="BN35" i="1" s="1"/>
  <c r="BE35" i="1"/>
  <c r="BF35" i="1" s="1"/>
  <c r="BG35" i="1"/>
  <c r="BH35" i="1" s="1"/>
  <c r="AY35" i="1"/>
  <c r="AZ35" i="1" s="1"/>
  <c r="BP34" i="1"/>
  <c r="BO34" i="1"/>
  <c r="BM34" i="1"/>
  <c r="BN34" i="1" s="1"/>
  <c r="BE34" i="1"/>
  <c r="BF34" i="1" s="1"/>
  <c r="BG34" i="1"/>
  <c r="BH34" i="1" s="1"/>
  <c r="AY34" i="1"/>
  <c r="AZ34" i="1" s="1"/>
  <c r="BP33" i="1"/>
  <c r="BO33" i="1"/>
  <c r="BM33" i="1"/>
  <c r="BN33" i="1" s="1"/>
  <c r="BE33" i="1"/>
  <c r="BF33" i="1" s="1"/>
  <c r="BG33" i="1"/>
  <c r="BH33" i="1" s="1"/>
  <c r="AY33" i="1"/>
  <c r="AZ33" i="1" s="1"/>
  <c r="BP32" i="1"/>
  <c r="BO32" i="1"/>
  <c r="BM32" i="1"/>
  <c r="BN32" i="1" s="1"/>
  <c r="BE32" i="1"/>
  <c r="BF32" i="1" s="1"/>
  <c r="BG32" i="1"/>
  <c r="BH32" i="1" s="1"/>
  <c r="AY32" i="1"/>
  <c r="AZ32" i="1" s="1"/>
  <c r="BP31" i="1"/>
  <c r="BO31" i="1"/>
  <c r="BM31" i="1"/>
  <c r="BN31" i="1" s="1"/>
  <c r="BE31" i="1"/>
  <c r="BF31" i="1" s="1"/>
  <c r="BG31" i="1"/>
  <c r="BH31" i="1" s="1"/>
  <c r="AY31" i="1"/>
  <c r="AZ31" i="1" s="1"/>
  <c r="BP30" i="1"/>
  <c r="BO30" i="1"/>
  <c r="BM30" i="1"/>
  <c r="BN30" i="1" s="1"/>
  <c r="BE30" i="1"/>
  <c r="BF30" i="1" s="1"/>
  <c r="BG30" i="1"/>
  <c r="BH30" i="1" s="1"/>
  <c r="AY30" i="1"/>
  <c r="AZ30" i="1" s="1"/>
  <c r="BP29" i="1"/>
  <c r="BO29" i="1"/>
  <c r="BM29" i="1"/>
  <c r="BN29" i="1" s="1"/>
  <c r="BE29" i="1"/>
  <c r="BF29" i="1" s="1"/>
  <c r="BG29" i="1"/>
  <c r="BH29" i="1" s="1"/>
  <c r="AY29" i="1"/>
  <c r="AZ29" i="1" s="1"/>
  <c r="BP28" i="1"/>
  <c r="BO28" i="1"/>
  <c r="BM28" i="1"/>
  <c r="BN28" i="1" s="1"/>
  <c r="BE28" i="1"/>
  <c r="BF28" i="1" s="1"/>
  <c r="BG28" i="1"/>
  <c r="BH28" i="1" s="1"/>
  <c r="AY28" i="1"/>
  <c r="AZ28" i="1" s="1"/>
  <c r="BP27" i="1"/>
  <c r="BO27" i="1"/>
  <c r="BM27" i="1"/>
  <c r="BN27" i="1" s="1"/>
  <c r="BE27" i="1"/>
  <c r="BF27" i="1" s="1"/>
  <c r="BG27" i="1"/>
  <c r="BH27" i="1" s="1"/>
  <c r="AY27" i="1"/>
  <c r="AZ27" i="1" s="1"/>
  <c r="BP26" i="1"/>
  <c r="BO26" i="1"/>
  <c r="BM26" i="1"/>
  <c r="BN26" i="1" s="1"/>
  <c r="BE26" i="1"/>
  <c r="BF26" i="1" s="1"/>
  <c r="BG26" i="1"/>
  <c r="BH26" i="1" s="1"/>
  <c r="AY26" i="1"/>
  <c r="AZ26" i="1" s="1"/>
  <c r="BP25" i="1"/>
  <c r="BO25" i="1"/>
  <c r="BM25" i="1"/>
  <c r="BN25" i="1" s="1"/>
  <c r="BE25" i="1"/>
  <c r="BF25" i="1" s="1"/>
  <c r="BG25" i="1"/>
  <c r="BH25" i="1" s="1"/>
  <c r="AY25" i="1"/>
  <c r="AZ25" i="1" s="1"/>
  <c r="BP24" i="1"/>
  <c r="BO24" i="1"/>
  <c r="BM24" i="1"/>
  <c r="BN24" i="1" s="1"/>
  <c r="BE24" i="1"/>
  <c r="BF24" i="1" s="1"/>
  <c r="BG24" i="1"/>
  <c r="BH24" i="1" s="1"/>
  <c r="AY24" i="1"/>
  <c r="AZ24" i="1" s="1"/>
  <c r="BP23" i="1"/>
  <c r="BO23" i="1"/>
  <c r="BM23" i="1"/>
  <c r="BN23" i="1" s="1"/>
  <c r="BE23" i="1"/>
  <c r="BF23" i="1" s="1"/>
  <c r="BG23" i="1"/>
  <c r="BH23" i="1" s="1"/>
  <c r="AY23" i="1"/>
  <c r="AZ23" i="1" s="1"/>
  <c r="BP22" i="1"/>
  <c r="BO22" i="1"/>
  <c r="BM22" i="1"/>
  <c r="BN22" i="1" s="1"/>
  <c r="BE22" i="1"/>
  <c r="BF22" i="1" s="1"/>
  <c r="BG22" i="1"/>
  <c r="BH22" i="1" s="1"/>
  <c r="AY22" i="1"/>
  <c r="AZ22" i="1" s="1"/>
  <c r="BP21" i="1"/>
  <c r="BO21" i="1"/>
  <c r="BM21" i="1"/>
  <c r="BN21" i="1" s="1"/>
  <c r="BE21" i="1"/>
  <c r="BF21" i="1" s="1"/>
  <c r="BG21" i="1"/>
  <c r="BH21" i="1" s="1"/>
  <c r="AY21" i="1"/>
  <c r="AZ21" i="1" s="1"/>
  <c r="BP20" i="1"/>
  <c r="BO20" i="1"/>
  <c r="BM20" i="1"/>
  <c r="BN20" i="1" s="1"/>
  <c r="BE20" i="1"/>
  <c r="BF20" i="1" s="1"/>
  <c r="BG20" i="1"/>
  <c r="BH20" i="1" s="1"/>
  <c r="AY20" i="1"/>
  <c r="AZ20" i="1" s="1"/>
  <c r="BP19" i="1"/>
  <c r="BO19" i="1"/>
  <c r="BM19" i="1"/>
  <c r="BN19" i="1" s="1"/>
  <c r="BE19" i="1"/>
  <c r="BF19" i="1" s="1"/>
  <c r="BG19" i="1"/>
  <c r="BH19" i="1" s="1"/>
  <c r="AY19" i="1"/>
  <c r="AZ19" i="1" s="1"/>
  <c r="BP18" i="1"/>
  <c r="BO18" i="1"/>
  <c r="BM18" i="1"/>
  <c r="BN18" i="1" s="1"/>
  <c r="BE18" i="1"/>
  <c r="BF18" i="1" s="1"/>
  <c r="BG18" i="1"/>
  <c r="BH18" i="1" s="1"/>
  <c r="AY18" i="1"/>
  <c r="AZ18" i="1" s="1"/>
  <c r="BP17" i="1"/>
  <c r="BO17" i="1"/>
  <c r="BM17" i="1"/>
  <c r="BN17" i="1" s="1"/>
  <c r="BE17" i="1"/>
  <c r="BF17" i="1" s="1"/>
  <c r="BG17" i="1"/>
  <c r="BH17" i="1" s="1"/>
  <c r="AY17" i="1"/>
  <c r="AZ17" i="1" s="1"/>
  <c r="BP16" i="1"/>
  <c r="BO16" i="1"/>
  <c r="BM16" i="1"/>
  <c r="BN16" i="1" s="1"/>
  <c r="BE16" i="1"/>
  <c r="BF16" i="1" s="1"/>
  <c r="BG16" i="1"/>
  <c r="BH16" i="1" s="1"/>
  <c r="AY16" i="1"/>
  <c r="AZ16" i="1" s="1"/>
  <c r="BP15" i="1"/>
  <c r="BO15" i="1"/>
  <c r="BM15" i="1"/>
  <c r="BN15" i="1" s="1"/>
  <c r="BE15" i="1"/>
  <c r="BF15" i="1" s="1"/>
  <c r="BG15" i="1"/>
  <c r="BH15" i="1" s="1"/>
  <c r="AY15" i="1"/>
  <c r="AZ15" i="1" s="1"/>
  <c r="BP14" i="1"/>
  <c r="BO14" i="1"/>
  <c r="BM14" i="1"/>
  <c r="BN14" i="1" s="1"/>
  <c r="BE14" i="1"/>
  <c r="BF14" i="1" s="1"/>
  <c r="BG14" i="1"/>
  <c r="BH14" i="1" s="1"/>
  <c r="AY14" i="1"/>
  <c r="AZ14" i="1" s="1"/>
  <c r="BP13" i="1"/>
  <c r="BO13" i="1"/>
  <c r="BM13" i="1"/>
  <c r="BN13" i="1" s="1"/>
  <c r="BE13" i="1"/>
  <c r="BF13" i="1" s="1"/>
  <c r="BG13" i="1"/>
  <c r="BH13" i="1" s="1"/>
  <c r="AY13" i="1"/>
  <c r="AZ13" i="1" s="1"/>
  <c r="BP12" i="1"/>
  <c r="BO12" i="1"/>
  <c r="BM12" i="1"/>
  <c r="BN12" i="1" s="1"/>
  <c r="BE12" i="1"/>
  <c r="BF12" i="1" s="1"/>
  <c r="BG12" i="1"/>
  <c r="BH12" i="1" s="1"/>
  <c r="AY12" i="1"/>
  <c r="AZ12" i="1" s="1"/>
  <c r="BP11" i="1"/>
  <c r="BO11" i="1"/>
  <c r="BM11" i="1"/>
  <c r="BN11" i="1" s="1"/>
  <c r="BE11" i="1"/>
  <c r="BF11" i="1" s="1"/>
  <c r="BG11" i="1"/>
  <c r="BH11" i="1" s="1"/>
  <c r="AY11" i="1"/>
  <c r="AZ11" i="1" s="1"/>
  <c r="BP10" i="1"/>
  <c r="BO10" i="1"/>
  <c r="BM10" i="1"/>
  <c r="BN10" i="1" s="1"/>
  <c r="BE10" i="1"/>
  <c r="BF10" i="1" s="1"/>
  <c r="BG10" i="1"/>
  <c r="BH10" i="1" s="1"/>
  <c r="AY10" i="1"/>
  <c r="AZ10" i="1" s="1"/>
  <c r="BP9" i="1"/>
  <c r="BO9" i="1"/>
  <c r="BM9" i="1"/>
  <c r="BN9" i="1" s="1"/>
  <c r="BE9" i="1"/>
  <c r="BF9" i="1" s="1"/>
  <c r="BG9" i="1"/>
  <c r="BH9" i="1" s="1"/>
  <c r="AY9" i="1"/>
  <c r="AZ9" i="1" s="1"/>
  <c r="BP8" i="1"/>
  <c r="BO8" i="1"/>
  <c r="BM8" i="1"/>
  <c r="BN8" i="1" s="1"/>
  <c r="BE8" i="1"/>
  <c r="BF8" i="1" s="1"/>
  <c r="BG8" i="1"/>
  <c r="BH8" i="1" s="1"/>
  <c r="AY8" i="1"/>
  <c r="AZ8" i="1" s="1"/>
  <c r="BP7" i="1"/>
  <c r="BO7" i="1"/>
  <c r="BM7" i="1"/>
  <c r="BN7" i="1" s="1"/>
  <c r="BE7" i="1"/>
  <c r="BF7" i="1" s="1"/>
  <c r="BG7" i="1"/>
  <c r="BH7" i="1" s="1"/>
  <c r="AY7" i="1"/>
  <c r="AZ7" i="1" s="1"/>
  <c r="AS8" i="1"/>
  <c r="AT8" i="1"/>
  <c r="AS9" i="1"/>
  <c r="AT9" i="1"/>
  <c r="AS10" i="1"/>
  <c r="AT10" i="1"/>
  <c r="AS11" i="1"/>
  <c r="AT11" i="1"/>
  <c r="AS12" i="1"/>
  <c r="AT12" i="1"/>
  <c r="AS13" i="1"/>
  <c r="AT13" i="1"/>
  <c r="AS14" i="1"/>
  <c r="AT14" i="1"/>
  <c r="AS15" i="1"/>
  <c r="AT15" i="1"/>
  <c r="AS16" i="1"/>
  <c r="AT16" i="1"/>
  <c r="AS17" i="1"/>
  <c r="AT17" i="1"/>
  <c r="AS18" i="1"/>
  <c r="AT18" i="1"/>
  <c r="AS19" i="1"/>
  <c r="AT19" i="1"/>
  <c r="AS20" i="1"/>
  <c r="AT20" i="1"/>
  <c r="AS21" i="1"/>
  <c r="AT21" i="1"/>
  <c r="AS22" i="1"/>
  <c r="AT22" i="1"/>
  <c r="AS23" i="1"/>
  <c r="AT23" i="1"/>
  <c r="AS24" i="1"/>
  <c r="AT24" i="1"/>
  <c r="AS25" i="1"/>
  <c r="AT25" i="1"/>
  <c r="AS26" i="1"/>
  <c r="AT26" i="1"/>
  <c r="AS27" i="1"/>
  <c r="AT27" i="1"/>
  <c r="AS28" i="1"/>
  <c r="AT28" i="1"/>
  <c r="AS29" i="1"/>
  <c r="AT29" i="1"/>
  <c r="AS30" i="1"/>
  <c r="AT30" i="1"/>
  <c r="AS31" i="1"/>
  <c r="AT31" i="1"/>
  <c r="AS32" i="1"/>
  <c r="AT32" i="1"/>
  <c r="AS33" i="1"/>
  <c r="AT33" i="1"/>
  <c r="AS34" i="1"/>
  <c r="AT34" i="1"/>
  <c r="AS35" i="1"/>
  <c r="AT35" i="1"/>
  <c r="AS36" i="1"/>
  <c r="AT36" i="1"/>
  <c r="AS37" i="1"/>
  <c r="AT37" i="1"/>
  <c r="AS38" i="1"/>
  <c r="AT38" i="1"/>
  <c r="AS39" i="1"/>
  <c r="AT39" i="1"/>
  <c r="AS40" i="1"/>
  <c r="AT40" i="1"/>
  <c r="AS41" i="1"/>
  <c r="AT41" i="1"/>
  <c r="AS42" i="1"/>
  <c r="AT42" i="1"/>
  <c r="AS43" i="1"/>
  <c r="AT43" i="1"/>
  <c r="AS44" i="1"/>
  <c r="AT44" i="1"/>
  <c r="AS45" i="1"/>
  <c r="AT45" i="1"/>
  <c r="AS46" i="1"/>
  <c r="AT46" i="1"/>
  <c r="AS47" i="1"/>
  <c r="AT47" i="1"/>
  <c r="AS48" i="1"/>
  <c r="AT48" i="1"/>
  <c r="AS49" i="1"/>
  <c r="AT49" i="1"/>
  <c r="AS50" i="1"/>
  <c r="AT50" i="1"/>
  <c r="AS51" i="1"/>
  <c r="AT51" i="1"/>
  <c r="AS52" i="1"/>
  <c r="AT52" i="1"/>
  <c r="AS53" i="1"/>
  <c r="AT53" i="1"/>
  <c r="AS54" i="1"/>
  <c r="AT54" i="1"/>
  <c r="AS55" i="1"/>
  <c r="AT55" i="1"/>
  <c r="AS56" i="1"/>
  <c r="AT56" i="1"/>
  <c r="AS57" i="1"/>
  <c r="AT57" i="1"/>
  <c r="AS58" i="1"/>
  <c r="AT58" i="1"/>
  <c r="AS59" i="1"/>
  <c r="AT59" i="1"/>
  <c r="AS60" i="1"/>
  <c r="AT60" i="1"/>
  <c r="AS61" i="1"/>
  <c r="AT61" i="1"/>
  <c r="AS62" i="1"/>
  <c r="AT62" i="1"/>
  <c r="AS63" i="1"/>
  <c r="AT63" i="1"/>
  <c r="AS64" i="1"/>
  <c r="AT64" i="1"/>
  <c r="AS65" i="1"/>
  <c r="AT65" i="1"/>
  <c r="AS66" i="1"/>
  <c r="AT66" i="1"/>
  <c r="AS67" i="1"/>
  <c r="AT67" i="1"/>
  <c r="AS68" i="1"/>
  <c r="AT68" i="1"/>
  <c r="AS69" i="1"/>
  <c r="AT69" i="1"/>
  <c r="AS70" i="1"/>
  <c r="AT70" i="1"/>
  <c r="AS71" i="1"/>
  <c r="AT71" i="1"/>
  <c r="AC7" i="1"/>
  <c r="AD7" i="1" s="1"/>
  <c r="DH71" i="1"/>
  <c r="DH70" i="1"/>
  <c r="DH69" i="1"/>
  <c r="DH68" i="1"/>
  <c r="DH67" i="1"/>
  <c r="DH66" i="1"/>
  <c r="DH65" i="1"/>
  <c r="DH64" i="1"/>
  <c r="DH63" i="1"/>
  <c r="DH62" i="1"/>
  <c r="DH61" i="1"/>
  <c r="DH60" i="1"/>
  <c r="DH59" i="1"/>
  <c r="DH58" i="1"/>
  <c r="DH57" i="1"/>
  <c r="DH56" i="1"/>
  <c r="DH55" i="1"/>
  <c r="DH54" i="1"/>
  <c r="DH53" i="1"/>
  <c r="DH52" i="1"/>
  <c r="DH51" i="1"/>
  <c r="DH50" i="1"/>
  <c r="DH49" i="1"/>
  <c r="DH48" i="1"/>
  <c r="DH47" i="1"/>
  <c r="DH46" i="1"/>
  <c r="DH45" i="1"/>
  <c r="DH44" i="1"/>
  <c r="DH43" i="1"/>
  <c r="DH42" i="1"/>
  <c r="DH41" i="1"/>
  <c r="DH40" i="1"/>
  <c r="DH39" i="1"/>
  <c r="DH38" i="1"/>
  <c r="DH37" i="1"/>
  <c r="DH36" i="1"/>
  <c r="DH35" i="1"/>
  <c r="DH34" i="1"/>
  <c r="DH33" i="1"/>
  <c r="DH32" i="1"/>
  <c r="DH31" i="1"/>
  <c r="DH30" i="1"/>
  <c r="DH29" i="1"/>
  <c r="DH28" i="1"/>
  <c r="DH27" i="1"/>
  <c r="DH26" i="1"/>
  <c r="DH25" i="1"/>
  <c r="DH24" i="1"/>
  <c r="DH23" i="1"/>
  <c r="DH22" i="1"/>
  <c r="DH21" i="1"/>
  <c r="DH20" i="1"/>
  <c r="DH19" i="1"/>
  <c r="DH18" i="1"/>
  <c r="DH17" i="1"/>
  <c r="DH16" i="1"/>
  <c r="DH15" i="1"/>
  <c r="DH14" i="1"/>
  <c r="DH13" i="1"/>
  <c r="DH12" i="1"/>
  <c r="DH11" i="1"/>
  <c r="DH10" i="1"/>
  <c r="DH9" i="1"/>
  <c r="DH8" i="1"/>
  <c r="AQ8" i="1"/>
  <c r="AR8" i="1" s="1"/>
  <c r="AQ9" i="1"/>
  <c r="AR9" i="1" s="1"/>
  <c r="AQ10" i="1"/>
  <c r="AR10" i="1" s="1"/>
  <c r="AQ11" i="1"/>
  <c r="AR11" i="1" s="1"/>
  <c r="AQ12" i="1"/>
  <c r="AR12" i="1" s="1"/>
  <c r="AQ13" i="1"/>
  <c r="AR13" i="1" s="1"/>
  <c r="AQ14" i="1"/>
  <c r="AR14" i="1" s="1"/>
  <c r="AQ15" i="1"/>
  <c r="AR15" i="1" s="1"/>
  <c r="AQ16" i="1"/>
  <c r="AR16" i="1" s="1"/>
  <c r="AQ17" i="1"/>
  <c r="AR17" i="1" s="1"/>
  <c r="AQ18" i="1"/>
  <c r="AR18" i="1" s="1"/>
  <c r="AQ19" i="1"/>
  <c r="AR19" i="1" s="1"/>
  <c r="AQ20" i="1"/>
  <c r="AR20" i="1" s="1"/>
  <c r="AQ21" i="1"/>
  <c r="AR21" i="1" s="1"/>
  <c r="AQ22" i="1"/>
  <c r="AR22" i="1" s="1"/>
  <c r="AQ23" i="1"/>
  <c r="AR23" i="1" s="1"/>
  <c r="AQ24" i="1"/>
  <c r="AR24" i="1" s="1"/>
  <c r="AQ25" i="1"/>
  <c r="AR25" i="1" s="1"/>
  <c r="AQ26" i="1"/>
  <c r="AR26" i="1" s="1"/>
  <c r="AQ27" i="1"/>
  <c r="AR27" i="1" s="1"/>
  <c r="AQ28" i="1"/>
  <c r="AR28" i="1" s="1"/>
  <c r="AQ29" i="1"/>
  <c r="AR29" i="1" s="1"/>
  <c r="AQ30" i="1"/>
  <c r="AR30" i="1" s="1"/>
  <c r="AQ31" i="1"/>
  <c r="AR31" i="1" s="1"/>
  <c r="AQ32" i="1"/>
  <c r="AR32" i="1" s="1"/>
  <c r="AQ33" i="1"/>
  <c r="AR33" i="1" s="1"/>
  <c r="AQ34" i="1"/>
  <c r="AR34" i="1" s="1"/>
  <c r="AQ35" i="1"/>
  <c r="AR35" i="1" s="1"/>
  <c r="AQ36" i="1"/>
  <c r="AR36" i="1" s="1"/>
  <c r="AQ37" i="1"/>
  <c r="AR37" i="1" s="1"/>
  <c r="AQ38" i="1"/>
  <c r="AR38" i="1" s="1"/>
  <c r="AQ39" i="1"/>
  <c r="AR39" i="1" s="1"/>
  <c r="AQ40" i="1"/>
  <c r="AR40" i="1" s="1"/>
  <c r="AQ41" i="1"/>
  <c r="AR41" i="1" s="1"/>
  <c r="AQ42" i="1"/>
  <c r="AR42" i="1" s="1"/>
  <c r="AQ43" i="1"/>
  <c r="AR43" i="1" s="1"/>
  <c r="AQ44" i="1"/>
  <c r="AR44" i="1" s="1"/>
  <c r="AQ45" i="1"/>
  <c r="AR45" i="1" s="1"/>
  <c r="AQ46" i="1"/>
  <c r="AR46" i="1" s="1"/>
  <c r="AQ47" i="1"/>
  <c r="AR47" i="1" s="1"/>
  <c r="AQ48" i="1"/>
  <c r="AR48" i="1" s="1"/>
  <c r="AQ49" i="1"/>
  <c r="AR49" i="1" s="1"/>
  <c r="AQ50" i="1"/>
  <c r="AR50" i="1" s="1"/>
  <c r="AQ51" i="1"/>
  <c r="AR51" i="1" s="1"/>
  <c r="AQ52" i="1"/>
  <c r="AR52" i="1" s="1"/>
  <c r="AQ53" i="1"/>
  <c r="AR53" i="1" s="1"/>
  <c r="AQ54" i="1"/>
  <c r="AR54" i="1" s="1"/>
  <c r="AQ55" i="1"/>
  <c r="AR55" i="1" s="1"/>
  <c r="AQ56" i="1"/>
  <c r="AR56" i="1" s="1"/>
  <c r="AQ57" i="1"/>
  <c r="AR57" i="1" s="1"/>
  <c r="AQ58" i="1"/>
  <c r="AR58" i="1" s="1"/>
  <c r="AQ59" i="1"/>
  <c r="AR59" i="1" s="1"/>
  <c r="AQ60" i="1"/>
  <c r="AR60" i="1" s="1"/>
  <c r="AQ61" i="1"/>
  <c r="AR61" i="1" s="1"/>
  <c r="AQ62" i="1"/>
  <c r="AR62" i="1" s="1"/>
  <c r="AQ63" i="1"/>
  <c r="AR63" i="1" s="1"/>
  <c r="AQ64" i="1"/>
  <c r="AR64" i="1" s="1"/>
  <c r="AQ65" i="1"/>
  <c r="AR65" i="1" s="1"/>
  <c r="AQ66" i="1"/>
  <c r="AR66" i="1" s="1"/>
  <c r="AQ67" i="1"/>
  <c r="AR67" i="1" s="1"/>
  <c r="AQ68" i="1"/>
  <c r="AR68" i="1" s="1"/>
  <c r="AQ69" i="1"/>
  <c r="AR69" i="1" s="1"/>
  <c r="AQ70" i="1"/>
  <c r="AR70" i="1" s="1"/>
  <c r="AQ71" i="1"/>
  <c r="AR71" i="1" s="1"/>
  <c r="AI8" i="1"/>
  <c r="AJ8" i="1" s="1"/>
  <c r="AI9" i="1"/>
  <c r="AJ9" i="1" s="1"/>
  <c r="AI10" i="1"/>
  <c r="AJ10" i="1" s="1"/>
  <c r="AI11" i="1"/>
  <c r="AJ11" i="1" s="1"/>
  <c r="AI12" i="1"/>
  <c r="AJ12" i="1" s="1"/>
  <c r="AI13" i="1"/>
  <c r="AJ13" i="1" s="1"/>
  <c r="AI14" i="1"/>
  <c r="AJ14" i="1" s="1"/>
  <c r="AI15" i="1"/>
  <c r="AJ15" i="1" s="1"/>
  <c r="AI16" i="1"/>
  <c r="AJ16" i="1" s="1"/>
  <c r="AI17" i="1"/>
  <c r="AJ17" i="1" s="1"/>
  <c r="AI18" i="1"/>
  <c r="AJ18" i="1" s="1"/>
  <c r="AI19" i="1"/>
  <c r="AJ19" i="1" s="1"/>
  <c r="AI20" i="1"/>
  <c r="AJ20" i="1" s="1"/>
  <c r="AI21" i="1"/>
  <c r="AJ21" i="1" s="1"/>
  <c r="AI22" i="1"/>
  <c r="AJ22" i="1" s="1"/>
  <c r="AI23" i="1"/>
  <c r="AJ23" i="1" s="1"/>
  <c r="AI24" i="1"/>
  <c r="AJ24" i="1" s="1"/>
  <c r="AI25" i="1"/>
  <c r="AJ25" i="1" s="1"/>
  <c r="AI26" i="1"/>
  <c r="AJ26" i="1" s="1"/>
  <c r="AI27" i="1"/>
  <c r="AJ27" i="1" s="1"/>
  <c r="AI28" i="1"/>
  <c r="AJ28" i="1" s="1"/>
  <c r="AI29" i="1"/>
  <c r="AJ29" i="1" s="1"/>
  <c r="AI30" i="1"/>
  <c r="AJ30" i="1" s="1"/>
  <c r="AI31" i="1"/>
  <c r="AJ31" i="1" s="1"/>
  <c r="AI32" i="1"/>
  <c r="AJ32" i="1" s="1"/>
  <c r="AI33" i="1"/>
  <c r="AJ33" i="1" s="1"/>
  <c r="AI34" i="1"/>
  <c r="AJ34" i="1" s="1"/>
  <c r="AI35" i="1"/>
  <c r="AJ35" i="1" s="1"/>
  <c r="AI36" i="1"/>
  <c r="AJ36" i="1" s="1"/>
  <c r="AI37" i="1"/>
  <c r="AJ37" i="1" s="1"/>
  <c r="AI38" i="1"/>
  <c r="AJ38" i="1" s="1"/>
  <c r="AI39" i="1"/>
  <c r="AJ39" i="1" s="1"/>
  <c r="AI40" i="1"/>
  <c r="AJ40" i="1" s="1"/>
  <c r="AI41" i="1"/>
  <c r="AJ41" i="1" s="1"/>
  <c r="AI42" i="1"/>
  <c r="AJ42" i="1" s="1"/>
  <c r="AI43" i="1"/>
  <c r="AJ43" i="1" s="1"/>
  <c r="AI44" i="1"/>
  <c r="AJ44" i="1" s="1"/>
  <c r="AI45" i="1"/>
  <c r="AJ45" i="1" s="1"/>
  <c r="AI46" i="1"/>
  <c r="AJ46" i="1" s="1"/>
  <c r="AI47" i="1"/>
  <c r="AJ47" i="1" s="1"/>
  <c r="AI48" i="1"/>
  <c r="AJ48" i="1" s="1"/>
  <c r="AI49" i="1"/>
  <c r="AJ49" i="1" s="1"/>
  <c r="AI50" i="1"/>
  <c r="AJ50" i="1" s="1"/>
  <c r="AI51" i="1"/>
  <c r="AJ51" i="1" s="1"/>
  <c r="AI52" i="1"/>
  <c r="AJ52" i="1" s="1"/>
  <c r="AI53" i="1"/>
  <c r="AJ53" i="1" s="1"/>
  <c r="AI54" i="1"/>
  <c r="AJ54" i="1" s="1"/>
  <c r="AI55" i="1"/>
  <c r="AJ55" i="1" s="1"/>
  <c r="AI56" i="1"/>
  <c r="AJ56" i="1" s="1"/>
  <c r="AI57" i="1"/>
  <c r="AJ57" i="1" s="1"/>
  <c r="AI58" i="1"/>
  <c r="AJ58" i="1" s="1"/>
  <c r="AI59" i="1"/>
  <c r="AJ59" i="1" s="1"/>
  <c r="AI60" i="1"/>
  <c r="AJ60" i="1" s="1"/>
  <c r="AI61" i="1"/>
  <c r="AJ61" i="1" s="1"/>
  <c r="AI62" i="1"/>
  <c r="AJ62" i="1" s="1"/>
  <c r="AI63" i="1"/>
  <c r="AJ63" i="1" s="1"/>
  <c r="AI64" i="1"/>
  <c r="AJ64" i="1" s="1"/>
  <c r="AI65" i="1"/>
  <c r="AJ65" i="1" s="1"/>
  <c r="AI66" i="1"/>
  <c r="AJ66" i="1" s="1"/>
  <c r="AI67" i="1"/>
  <c r="AJ67" i="1" s="1"/>
  <c r="AI68" i="1"/>
  <c r="AJ68" i="1" s="1"/>
  <c r="AI69" i="1"/>
  <c r="AJ69" i="1" s="1"/>
  <c r="AI70" i="1"/>
  <c r="AJ70" i="1" s="1"/>
  <c r="AI71" i="1"/>
  <c r="AJ71" i="1" s="1"/>
  <c r="AC8" i="1"/>
  <c r="AD8" i="1" s="1"/>
  <c r="AC9" i="1"/>
  <c r="AD9" i="1" s="1"/>
  <c r="AC10" i="1"/>
  <c r="AD10" i="1" s="1"/>
  <c r="AC11" i="1"/>
  <c r="AD11" i="1" s="1"/>
  <c r="AC12" i="1"/>
  <c r="AD12" i="1" s="1"/>
  <c r="AC13" i="1"/>
  <c r="AD13" i="1" s="1"/>
  <c r="AC14" i="1"/>
  <c r="AD14" i="1" s="1"/>
  <c r="AC15" i="1"/>
  <c r="AD15" i="1" s="1"/>
  <c r="AC16" i="1"/>
  <c r="AD16" i="1" s="1"/>
  <c r="AC17" i="1"/>
  <c r="AD17" i="1" s="1"/>
  <c r="AC18" i="1"/>
  <c r="AD18" i="1" s="1"/>
  <c r="AC19" i="1"/>
  <c r="AD19" i="1" s="1"/>
  <c r="AC20" i="1"/>
  <c r="AD20" i="1" s="1"/>
  <c r="AC21" i="1"/>
  <c r="AD21" i="1" s="1"/>
  <c r="AC22" i="1"/>
  <c r="AD22" i="1" s="1"/>
  <c r="AC23" i="1"/>
  <c r="AD23" i="1" s="1"/>
  <c r="AC24" i="1"/>
  <c r="AD24" i="1" s="1"/>
  <c r="AC25" i="1"/>
  <c r="AD25" i="1" s="1"/>
  <c r="AC26" i="1"/>
  <c r="AD26" i="1" s="1"/>
  <c r="AC27" i="1"/>
  <c r="AD27" i="1" s="1"/>
  <c r="AC28" i="1"/>
  <c r="AD28" i="1" s="1"/>
  <c r="AC29" i="1"/>
  <c r="AD29" i="1" s="1"/>
  <c r="AC30" i="1"/>
  <c r="AD30" i="1" s="1"/>
  <c r="AC31" i="1"/>
  <c r="AD31" i="1" s="1"/>
  <c r="AC32" i="1"/>
  <c r="AD32" i="1" s="1"/>
  <c r="AC33" i="1"/>
  <c r="AD33" i="1" s="1"/>
  <c r="AC34" i="1"/>
  <c r="AD34" i="1" s="1"/>
  <c r="AC35" i="1"/>
  <c r="AD35" i="1" s="1"/>
  <c r="AC36" i="1"/>
  <c r="AD36" i="1" s="1"/>
  <c r="AC37" i="1"/>
  <c r="AD37" i="1" s="1"/>
  <c r="AC38" i="1"/>
  <c r="AD38" i="1" s="1"/>
  <c r="AC39" i="1"/>
  <c r="AD39" i="1" s="1"/>
  <c r="AC40" i="1"/>
  <c r="AD40" i="1" s="1"/>
  <c r="AC41" i="1"/>
  <c r="AD41" i="1" s="1"/>
  <c r="AC42" i="1"/>
  <c r="AD42" i="1" s="1"/>
  <c r="AC43" i="1"/>
  <c r="AD43" i="1" s="1"/>
  <c r="AC44" i="1"/>
  <c r="AD44" i="1" s="1"/>
  <c r="AC45" i="1"/>
  <c r="AD45" i="1" s="1"/>
  <c r="AC46" i="1"/>
  <c r="AD46" i="1" s="1"/>
  <c r="AC47" i="1"/>
  <c r="AD47" i="1" s="1"/>
  <c r="AC48" i="1"/>
  <c r="AD48" i="1" s="1"/>
  <c r="AC49" i="1"/>
  <c r="AD49" i="1" s="1"/>
  <c r="AC50" i="1"/>
  <c r="AD50" i="1" s="1"/>
  <c r="AC51" i="1"/>
  <c r="AD51" i="1" s="1"/>
  <c r="AC52" i="1"/>
  <c r="AD52" i="1" s="1"/>
  <c r="AC53" i="1"/>
  <c r="AD53" i="1" s="1"/>
  <c r="AC54" i="1"/>
  <c r="AD54" i="1" s="1"/>
  <c r="AC55" i="1"/>
  <c r="AD55" i="1" s="1"/>
  <c r="AC56" i="1"/>
  <c r="AD56" i="1" s="1"/>
  <c r="AC57" i="1"/>
  <c r="AD57" i="1" s="1"/>
  <c r="AC58" i="1"/>
  <c r="AD58" i="1" s="1"/>
  <c r="AC59" i="1"/>
  <c r="AD59" i="1" s="1"/>
  <c r="AC60" i="1"/>
  <c r="AD60" i="1" s="1"/>
  <c r="AC61" i="1"/>
  <c r="AD61" i="1" s="1"/>
  <c r="AC62" i="1"/>
  <c r="AD62" i="1" s="1"/>
  <c r="AC63" i="1"/>
  <c r="AD63" i="1" s="1"/>
  <c r="AC64" i="1"/>
  <c r="AD64" i="1" s="1"/>
  <c r="AC65" i="1"/>
  <c r="AD65" i="1" s="1"/>
  <c r="AC66" i="1"/>
  <c r="AD66" i="1" s="1"/>
  <c r="AC67" i="1"/>
  <c r="AD67" i="1" s="1"/>
  <c r="AC68" i="1"/>
  <c r="AD68" i="1" s="1"/>
  <c r="AC69" i="1"/>
  <c r="AD69" i="1" s="1"/>
  <c r="AC70" i="1"/>
  <c r="AD70" i="1" s="1"/>
  <c r="AC71" i="1"/>
  <c r="AD71" i="1" s="1"/>
  <c r="BT7" i="1" l="1"/>
  <c r="BV7" i="1" s="1"/>
  <c r="CH7" i="1"/>
</calcChain>
</file>

<file path=xl/sharedStrings.xml><?xml version="1.0" encoding="utf-8"?>
<sst xmlns="http://schemas.openxmlformats.org/spreadsheetml/2006/main" count="188" uniqueCount="118">
  <si>
    <t>연번</t>
    <phoneticPr fontId="2" type="noConversion"/>
  </si>
  <si>
    <t>성명</t>
    <phoneticPr fontId="2" type="noConversion"/>
  </si>
  <si>
    <t>직급</t>
    <phoneticPr fontId="2" type="noConversion"/>
  </si>
  <si>
    <t>담당업무</t>
    <phoneticPr fontId="2" type="noConversion"/>
  </si>
  <si>
    <t>간접노무비</t>
    <phoneticPr fontId="2" type="noConversion"/>
  </si>
  <si>
    <t>간접노무비
(자동계산)</t>
    <phoneticPr fontId="2" type="noConversion"/>
  </si>
  <si>
    <t>기타경비</t>
    <phoneticPr fontId="2" type="noConversion"/>
  </si>
  <si>
    <t>직접공사비</t>
    <phoneticPr fontId="2" type="noConversion"/>
  </si>
  <si>
    <t>직접노무비
(A)</t>
    <phoneticPr fontId="2" type="noConversion"/>
  </si>
  <si>
    <t>간접노무비율
(B)</t>
    <phoneticPr fontId="2" type="noConversion"/>
  </si>
  <si>
    <t>직접공사비
(자동계산)</t>
    <phoneticPr fontId="2" type="noConversion"/>
  </si>
  <si>
    <t>기타경비
(자동계산)</t>
    <phoneticPr fontId="2" type="noConversion"/>
  </si>
  <si>
    <t>홍길동</t>
    <phoneticPr fontId="2" type="noConversion"/>
  </si>
  <si>
    <t>휴대폰</t>
    <phoneticPr fontId="2" type="noConversion"/>
  </si>
  <si>
    <t>과장</t>
    <phoneticPr fontId="2" type="noConversion"/>
  </si>
  <si>
    <t>010-0000-0000</t>
    <phoneticPr fontId="2" type="noConversion"/>
  </si>
  <si>
    <t>공사관리</t>
    <phoneticPr fontId="2" type="noConversion"/>
  </si>
  <si>
    <t>3. 간접노무비 및 기타경비</t>
    <phoneticPr fontId="2" type="noConversion"/>
  </si>
  <si>
    <t>3-1. 공사원가계산서</t>
    <phoneticPr fontId="2" type="noConversion"/>
  </si>
  <si>
    <t>3-2. 실제 지출 간접노무비</t>
    <phoneticPr fontId="2" type="noConversion"/>
  </si>
  <si>
    <t>● 최초 공사원가계산서 갑지</t>
    <phoneticPr fontId="2" type="noConversion"/>
  </si>
  <si>
    <t>역할</t>
    <phoneticPr fontId="2" type="noConversion"/>
  </si>
  <si>
    <t>등급</t>
    <phoneticPr fontId="2" type="noConversion"/>
  </si>
  <si>
    <t>인원</t>
    <phoneticPr fontId="2" type="noConversion"/>
  </si>
  <si>
    <t>근무시작일</t>
    <phoneticPr fontId="2" type="noConversion"/>
  </si>
  <si>
    <t>근무종료일</t>
    <phoneticPr fontId="2" type="noConversion"/>
  </si>
  <si>
    <t>지급액</t>
    <phoneticPr fontId="2" type="noConversion"/>
  </si>
  <si>
    <t>3.3 실제 지출 기타경비</t>
    <phoneticPr fontId="2" type="noConversion"/>
  </si>
  <si>
    <t>수도광열비</t>
    <phoneticPr fontId="2" type="noConversion"/>
  </si>
  <si>
    <t>복리후생비</t>
    <phoneticPr fontId="2" type="noConversion"/>
  </si>
  <si>
    <t>소모품비</t>
    <phoneticPr fontId="2" type="noConversion"/>
  </si>
  <si>
    <t>세금과공과</t>
    <phoneticPr fontId="2" type="noConversion"/>
  </si>
  <si>
    <t>도서인쇄비</t>
    <phoneticPr fontId="2" type="noConversion"/>
  </si>
  <si>
    <t>합계
(자동계산)</t>
    <phoneticPr fontId="2" type="noConversion"/>
  </si>
  <si>
    <t>노무비
(자동계산)</t>
    <phoneticPr fontId="2" type="noConversion"/>
  </si>
  <si>
    <t>간접노무비
(C=AxB)</t>
    <phoneticPr fontId="2" type="noConversion"/>
  </si>
  <si>
    <t>재료비
(D)</t>
    <phoneticPr fontId="2" type="noConversion"/>
  </si>
  <si>
    <t>노무비
(E=A+C)</t>
    <phoneticPr fontId="2" type="noConversion"/>
  </si>
  <si>
    <t>기타경비율
(F)</t>
    <phoneticPr fontId="2" type="noConversion"/>
  </si>
  <si>
    <t>기타경비
G=(D+E)xF</t>
    <phoneticPr fontId="2" type="noConversion"/>
  </si>
  <si>
    <t>재료비
(D)</t>
    <phoneticPr fontId="2" type="noConversion"/>
  </si>
  <si>
    <t>산출경비
(H)</t>
    <phoneticPr fontId="2" type="noConversion"/>
  </si>
  <si>
    <t>직접공사비
(D+A+H)</t>
    <phoneticPr fontId="2" type="noConversion"/>
  </si>
  <si>
    <t>재료비
일치여부</t>
    <phoneticPr fontId="2" type="noConversion"/>
  </si>
  <si>
    <t>직접노무비
일치여부</t>
    <phoneticPr fontId="2" type="noConversion"/>
  </si>
  <si>
    <t>직접공사비
일치여부</t>
    <phoneticPr fontId="2" type="noConversion"/>
  </si>
  <si>
    <t>간접노무비
일치여부</t>
    <phoneticPr fontId="2" type="noConversion"/>
  </si>
  <si>
    <t>노무비
일치여부</t>
    <phoneticPr fontId="2" type="noConversion"/>
  </si>
  <si>
    <t>기타경비
일치여부</t>
    <phoneticPr fontId="2" type="noConversion"/>
  </si>
  <si>
    <t>● 최종 준공 공사원가계산서 갑지</t>
    <phoneticPr fontId="2" type="noConversion"/>
  </si>
  <si>
    <t>인원(계)</t>
    <phoneticPr fontId="2" type="noConversion"/>
  </si>
  <si>
    <t>지급액(계)</t>
    <phoneticPr fontId="2" type="noConversion"/>
  </si>
  <si>
    <t>기술인 1</t>
    <phoneticPr fontId="2" type="noConversion"/>
  </si>
  <si>
    <t>기술인 2</t>
    <phoneticPr fontId="2" type="noConversion"/>
  </si>
  <si>
    <t>기술인 3</t>
    <phoneticPr fontId="2" type="noConversion"/>
  </si>
  <si>
    <t>합계</t>
    <phoneticPr fontId="2" type="noConversion"/>
  </si>
  <si>
    <t>합계 일치여부</t>
    <phoneticPr fontId="2" type="noConversion"/>
  </si>
  <si>
    <t>과부족금액</t>
    <phoneticPr fontId="2" type="noConversion"/>
  </si>
  <si>
    <t>금액</t>
    <phoneticPr fontId="2" type="noConversion"/>
  </si>
  <si>
    <t>● 기술인</t>
    <phoneticPr fontId="2" type="noConversion"/>
  </si>
  <si>
    <t>● 비기술인</t>
    <phoneticPr fontId="2" type="noConversion"/>
  </si>
  <si>
    <t>여비,교통,통신비</t>
    <phoneticPr fontId="2" type="noConversion"/>
  </si>
  <si>
    <t>★ 입력 예시</t>
    <phoneticPr fontId="2" type="noConversion"/>
  </si>
  <si>
    <t>합계(자동계산)</t>
    <phoneticPr fontId="2" type="noConversion"/>
  </si>
  <si>
    <t>합계</t>
    <phoneticPr fontId="2" type="noConversion"/>
  </si>
  <si>
    <t>합계 일치여부</t>
    <phoneticPr fontId="2" type="noConversion"/>
  </si>
  <si>
    <t>합계
일치여부</t>
    <phoneticPr fontId="2" type="noConversion"/>
  </si>
  <si>
    <t>● 간접노무비 전체 합계(기술인+비기술인)</t>
    <phoneticPr fontId="2" type="noConversion"/>
  </si>
  <si>
    <t>과부족금액</t>
    <phoneticPr fontId="2" type="noConversion"/>
  </si>
  <si>
    <t>공종</t>
    <phoneticPr fontId="2" type="noConversion"/>
  </si>
  <si>
    <t>2. 공사현장 일반현황</t>
    <phoneticPr fontId="2" type="noConversion"/>
  </si>
  <si>
    <t>지역</t>
    <phoneticPr fontId="2" type="noConversion"/>
  </si>
  <si>
    <t>2-1.</t>
    <phoneticPr fontId="2" type="noConversion"/>
  </si>
  <si>
    <t>2-2.</t>
    <phoneticPr fontId="2" type="noConversion"/>
  </si>
  <si>
    <t>2-4. 공사기간</t>
    <phoneticPr fontId="2" type="noConversion"/>
  </si>
  <si>
    <t>최초</t>
    <phoneticPr fontId="2" type="noConversion"/>
  </si>
  <si>
    <t>최초</t>
    <phoneticPr fontId="2" type="noConversion"/>
  </si>
  <si>
    <t>준공일</t>
    <phoneticPr fontId="2" type="noConversion"/>
  </si>
  <si>
    <t>착공일</t>
    <phoneticPr fontId="2" type="noConversion"/>
  </si>
  <si>
    <t>최종</t>
    <phoneticPr fontId="2" type="noConversion"/>
  </si>
  <si>
    <t>도급금액</t>
    <phoneticPr fontId="2" type="noConversion"/>
  </si>
  <si>
    <t>관급금액</t>
    <phoneticPr fontId="2" type="noConversion"/>
  </si>
  <si>
    <t>2-5. 공사규모</t>
    <phoneticPr fontId="2" type="noConversion"/>
  </si>
  <si>
    <t>공사기간(일수)</t>
    <phoneticPr fontId="2" type="noConversion"/>
  </si>
  <si>
    <t>%</t>
    <phoneticPr fontId="2" type="noConversion"/>
  </si>
  <si>
    <t>실투입
간접노무비율</t>
    <phoneticPr fontId="2" type="noConversion"/>
  </si>
  <si>
    <t>공사규모
구간</t>
    <phoneticPr fontId="2" type="noConversion"/>
  </si>
  <si>
    <t>2-3.</t>
    <phoneticPr fontId="2" type="noConversion"/>
  </si>
  <si>
    <t>1-1.</t>
    <phoneticPr fontId="2" type="noConversion"/>
  </si>
  <si>
    <t>1-2.</t>
    <phoneticPr fontId="2" type="noConversion"/>
  </si>
  <si>
    <t>1-3.</t>
    <phoneticPr fontId="2" type="noConversion"/>
  </si>
  <si>
    <t>1-5.</t>
    <phoneticPr fontId="2" type="noConversion"/>
  </si>
  <si>
    <t>1-4.</t>
    <phoneticPr fontId="2" type="noConversion"/>
  </si>
  <si>
    <t>기업규모</t>
    <phoneticPr fontId="2" type="noConversion"/>
  </si>
  <si>
    <t>기업지역
(본사)</t>
    <phoneticPr fontId="2" type="noConversion"/>
  </si>
  <si>
    <t>1. 응답기업 및 응답자 일반현황</t>
    <phoneticPr fontId="2" type="noConversion"/>
  </si>
  <si>
    <t>연장공기
(일수)</t>
    <phoneticPr fontId="2" type="noConversion"/>
  </si>
  <si>
    <t>□ 유효범위(평균 대비 0.5배~2배 기준)</t>
    <phoneticPr fontId="2" type="noConversion"/>
  </si>
  <si>
    <t>공종</t>
    <phoneticPr fontId="2" type="noConversion"/>
  </si>
  <si>
    <t>하한</t>
    <phoneticPr fontId="2" type="noConversion"/>
  </si>
  <si>
    <t>상한</t>
    <phoneticPr fontId="2" type="noConversion"/>
  </si>
  <si>
    <t>토목</t>
    <phoneticPr fontId="2" type="noConversion"/>
  </si>
  <si>
    <t>건축</t>
    <phoneticPr fontId="2" type="noConversion"/>
  </si>
  <si>
    <t>건축</t>
    <phoneticPr fontId="2" type="noConversion"/>
  </si>
  <si>
    <t>평균</t>
    <phoneticPr fontId="2" type="noConversion"/>
  </si>
  <si>
    <t>ㅇ 간접노무비율</t>
    <phoneticPr fontId="2" type="noConversion"/>
  </si>
  <si>
    <t>ㅇ 기타경비율</t>
    <phoneticPr fontId="2" type="noConversion"/>
  </si>
  <si>
    <t>유효범위
여부</t>
    <phoneticPr fontId="2" type="noConversion"/>
  </si>
  <si>
    <t>유효
하한</t>
    <phoneticPr fontId="2" type="noConversion"/>
  </si>
  <si>
    <t>산설</t>
    <phoneticPr fontId="2" type="noConversion"/>
  </si>
  <si>
    <t>조경</t>
    <phoneticPr fontId="2" type="noConversion"/>
  </si>
  <si>
    <t>코드</t>
    <phoneticPr fontId="2" type="noConversion"/>
  </si>
  <si>
    <t>유효
상한</t>
    <phoneticPr fontId="2" type="noConversion"/>
  </si>
  <si>
    <t>실투입
기타경비율</t>
    <phoneticPr fontId="2" type="noConversion"/>
  </si>
  <si>
    <t>합계</t>
    <phoneticPr fontId="2" type="noConversion"/>
  </si>
  <si>
    <t>세부내역</t>
    <phoneticPr fontId="2" type="noConversion"/>
  </si>
  <si>
    <t>주공종</t>
    <phoneticPr fontId="2" type="noConversion"/>
  </si>
  <si>
    <r>
      <t xml:space="preserve">※ 음영 부분은 자동계산 항목이며, </t>
    </r>
    <r>
      <rPr>
        <sz val="11"/>
        <color rgb="FFFF0000"/>
        <rFont val="맑은 고딕"/>
        <family val="3"/>
        <charset val="129"/>
        <scheme val="minor"/>
      </rPr>
      <t xml:space="preserve">결과값이 "불일치" 또는 "이상치"로 나온 경우 업체 확인 후 오류 보완 요망 </t>
    </r>
    <r>
      <rPr>
        <sz val="11"/>
        <color rgb="FF0000FF"/>
        <rFont val="맑은 고딕"/>
        <family val="2"/>
        <charset val="129"/>
        <scheme val="minor"/>
      </rPr>
      <t xml:space="preserve">(ex : 합계 불일치, 동일한 비목에 대해 다른 값 기재한 경우, 결과값 과다/과소 등)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</si>
</sst>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mm&quot;월&quot;\ dd&quot;일&quot;"/>
    <numFmt numFmtId="177" formatCode="#,##0_ "/>
    <numFmt numFmtId="178" formatCode="yyyy&quot;-&quot;m&quot;-&quot;d;@"/>
    <numFmt numFmtId="179" formatCode="0.0%"/>
    <numFmt numFmtId="180" formatCode="#,##0_);[Red]\(#,##0\)"/>
    <numFmt numFmtId="181" formatCode="#,##0.0_);[Red]\(#,##0.0\)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>
      <alignment vertical="center"/>
    </xf>
    <xf numFmtId="177" fontId="0" fillId="2" borderId="0" xfId="0" applyNumberFormat="1" applyFill="1" applyAlignment="1">
      <alignment horizontal="center" vertical="center"/>
    </xf>
    <xf numFmtId="177" fontId="0" fillId="2" borderId="0" xfId="0" applyNumberFormat="1" applyFill="1">
      <alignment vertical="center"/>
    </xf>
    <xf numFmtId="41" fontId="0" fillId="0" borderId="0" xfId="1" applyFont="1" applyAlignment="1">
      <alignment horizontal="center" vertical="center"/>
    </xf>
    <xf numFmtId="41" fontId="0" fillId="0" borderId="0" xfId="1" applyFont="1">
      <alignment vertical="center"/>
    </xf>
    <xf numFmtId="178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41" fontId="0" fillId="0" borderId="0" xfId="1" applyFont="1" applyAlignment="1">
      <alignment horizontal="center" vertical="center" wrapText="1"/>
    </xf>
    <xf numFmtId="179" fontId="0" fillId="0" borderId="0" xfId="2" applyNumberFormat="1" applyFont="1">
      <alignment vertical="center"/>
    </xf>
    <xf numFmtId="177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 wrapText="1"/>
    </xf>
    <xf numFmtId="177" fontId="0" fillId="0" borderId="0" xfId="0" applyNumberFormat="1" applyFill="1">
      <alignment vertical="center"/>
    </xf>
    <xf numFmtId="41" fontId="0" fillId="2" borderId="0" xfId="1" applyFont="1" applyFill="1" applyAlignment="1">
      <alignment horizontal="center" vertical="center"/>
    </xf>
    <xf numFmtId="41" fontId="0" fillId="2" borderId="0" xfId="1" applyFont="1" applyFill="1">
      <alignment vertical="center"/>
    </xf>
    <xf numFmtId="180" fontId="0" fillId="2" borderId="0" xfId="1" applyNumberFormat="1" applyFont="1" applyFill="1" applyAlignment="1">
      <alignment horizontal="center" vertical="center"/>
    </xf>
    <xf numFmtId="180" fontId="0" fillId="2" borderId="0" xfId="1" applyNumberFormat="1" applyFont="1" applyFill="1">
      <alignment vertical="center"/>
    </xf>
    <xf numFmtId="180" fontId="0" fillId="0" borderId="0" xfId="0" applyNumberFormat="1" applyFill="1" applyAlignment="1">
      <alignment horizontal="right" vertical="center"/>
    </xf>
    <xf numFmtId="180" fontId="0" fillId="2" borderId="0" xfId="0" applyNumberFormat="1" applyFill="1" applyAlignment="1">
      <alignment horizontal="right" vertical="center"/>
    </xf>
    <xf numFmtId="180" fontId="0" fillId="0" borderId="0" xfId="1" applyNumberFormat="1" applyFont="1" applyFill="1" applyAlignment="1">
      <alignment horizontal="center" vertical="center"/>
    </xf>
    <xf numFmtId="180" fontId="0" fillId="0" borderId="0" xfId="1" applyNumberFormat="1" applyFont="1" applyFill="1" applyAlignment="1">
      <alignment horizontal="center" vertical="center" wrapText="1"/>
    </xf>
    <xf numFmtId="180" fontId="0" fillId="0" borderId="0" xfId="1" applyNumberFormat="1" applyFont="1" applyFill="1">
      <alignment vertical="center"/>
    </xf>
    <xf numFmtId="177" fontId="3" fillId="0" borderId="0" xfId="0" applyNumberFormat="1" applyFont="1" applyFill="1" applyAlignment="1">
      <alignment horizontal="center" vertical="center"/>
    </xf>
    <xf numFmtId="41" fontId="4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left" vertical="center"/>
    </xf>
    <xf numFmtId="179" fontId="4" fillId="0" borderId="0" xfId="2" applyNumberFormat="1" applyFont="1" applyAlignment="1">
      <alignment horizontal="left" vertical="center"/>
    </xf>
    <xf numFmtId="177" fontId="4" fillId="2" borderId="0" xfId="0" applyNumberFormat="1" applyFont="1" applyFill="1" applyAlignment="1">
      <alignment horizontal="left" vertical="center"/>
    </xf>
    <xf numFmtId="177" fontId="4" fillId="2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left" vertical="center"/>
    </xf>
    <xf numFmtId="180" fontId="4" fillId="0" borderId="0" xfId="0" applyNumberFormat="1" applyFont="1" applyFill="1" applyAlignment="1">
      <alignment horizontal="left" vertical="center"/>
    </xf>
    <xf numFmtId="180" fontId="4" fillId="0" borderId="0" xfId="0" applyNumberFormat="1" applyFont="1" applyFill="1" applyAlignment="1">
      <alignment horizontal="right" vertical="center"/>
    </xf>
    <xf numFmtId="180" fontId="4" fillId="2" borderId="0" xfId="0" applyNumberFormat="1" applyFont="1" applyFill="1" applyAlignment="1">
      <alignment horizontal="left" vertical="center"/>
    </xf>
    <xf numFmtId="180" fontId="4" fillId="2" borderId="0" xfId="0" applyNumberFormat="1" applyFont="1" applyFill="1" applyAlignment="1">
      <alignment horizontal="right" vertical="center"/>
    </xf>
    <xf numFmtId="41" fontId="4" fillId="2" borderId="0" xfId="1" applyFont="1" applyFill="1" applyAlignment="1">
      <alignment horizontal="left" vertical="center"/>
    </xf>
    <xf numFmtId="180" fontId="4" fillId="0" borderId="0" xfId="1" applyNumberFormat="1" applyFont="1" applyFill="1" applyAlignment="1">
      <alignment horizontal="left" vertical="center"/>
    </xf>
    <xf numFmtId="180" fontId="4" fillId="2" borderId="0" xfId="1" applyNumberFormat="1" applyFont="1" applyFill="1" applyAlignment="1">
      <alignment horizontal="left" vertical="center"/>
    </xf>
    <xf numFmtId="178" fontId="4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41" fontId="0" fillId="0" borderId="0" xfId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>
      <alignment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1" fontId="0" fillId="0" borderId="1" xfId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179" fontId="0" fillId="0" borderId="1" xfId="2" applyNumberFormat="1" applyFont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/>
    </xf>
    <xf numFmtId="41" fontId="5" fillId="0" borderId="0" xfId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left" vertical="center"/>
    </xf>
    <xf numFmtId="179" fontId="5" fillId="0" borderId="0" xfId="2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7" fontId="5" fillId="2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80" fontId="5" fillId="0" borderId="0" xfId="1" applyNumberFormat="1" applyFont="1" applyFill="1" applyAlignment="1">
      <alignment horizontal="left" vertical="center"/>
    </xf>
    <xf numFmtId="180" fontId="5" fillId="0" borderId="0" xfId="0" applyNumberFormat="1" applyFont="1" applyFill="1" applyAlignment="1">
      <alignment horizontal="right" vertical="center"/>
    </xf>
    <xf numFmtId="180" fontId="5" fillId="2" borderId="0" xfId="1" applyNumberFormat="1" applyFont="1" applyFill="1" applyAlignment="1">
      <alignment horizontal="left" vertical="center"/>
    </xf>
    <xf numFmtId="180" fontId="5" fillId="2" borderId="0" xfId="0" applyNumberFormat="1" applyFont="1" applyFill="1" applyAlignment="1">
      <alignment horizontal="right" vertical="center"/>
    </xf>
    <xf numFmtId="41" fontId="5" fillId="2" borderId="0" xfId="1" applyFont="1" applyFill="1" applyAlignment="1">
      <alignment horizontal="center" vertical="center"/>
    </xf>
    <xf numFmtId="180" fontId="5" fillId="0" borderId="0" xfId="0" applyNumberFormat="1" applyFont="1" applyFill="1" applyAlignment="1">
      <alignment horizontal="center" vertical="center"/>
    </xf>
    <xf numFmtId="180" fontId="5" fillId="0" borderId="0" xfId="1" applyNumberFormat="1" applyFont="1" applyFill="1" applyAlignment="1">
      <alignment horizontal="center" vertical="center"/>
    </xf>
    <xf numFmtId="180" fontId="5" fillId="2" borderId="0" xfId="0" applyNumberFormat="1" applyFont="1" applyFill="1" applyAlignment="1">
      <alignment horizontal="center" vertical="center"/>
    </xf>
    <xf numFmtId="180" fontId="5" fillId="2" borderId="0" xfId="1" applyNumberFormat="1" applyFont="1" applyFill="1" applyAlignment="1">
      <alignment horizontal="center" vertical="center"/>
    </xf>
    <xf numFmtId="41" fontId="5" fillId="0" borderId="0" xfId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/>
    </xf>
    <xf numFmtId="41" fontId="5" fillId="0" borderId="0" xfId="1" applyFont="1" applyAlignment="1">
      <alignment horizontal="left" vertical="center"/>
    </xf>
    <xf numFmtId="41" fontId="5" fillId="0" borderId="0" xfId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left" vertical="center"/>
    </xf>
    <xf numFmtId="179" fontId="5" fillId="0" borderId="0" xfId="2" applyNumberFormat="1" applyFont="1" applyAlignment="1">
      <alignment horizontal="left" vertical="center"/>
    </xf>
    <xf numFmtId="177" fontId="5" fillId="2" borderId="0" xfId="0" applyNumberFormat="1" applyFont="1" applyFill="1" applyAlignment="1">
      <alignment horizontal="left" vertical="center"/>
    </xf>
    <xf numFmtId="177" fontId="5" fillId="0" borderId="0" xfId="0" applyNumberFormat="1" applyFont="1" applyFill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180" fontId="5" fillId="0" borderId="0" xfId="0" applyNumberFormat="1" applyFont="1" applyFill="1" applyAlignment="1">
      <alignment horizontal="left" vertical="center"/>
    </xf>
    <xf numFmtId="180" fontId="5" fillId="2" borderId="0" xfId="0" applyNumberFormat="1" applyFont="1" applyFill="1" applyAlignment="1">
      <alignment horizontal="left" vertical="center"/>
    </xf>
    <xf numFmtId="41" fontId="5" fillId="2" borderId="0" xfId="1" applyFont="1" applyFill="1" applyAlignment="1">
      <alignment horizontal="left" vertical="center"/>
    </xf>
    <xf numFmtId="178" fontId="5" fillId="0" borderId="0" xfId="0" applyNumberFormat="1" applyFont="1" applyAlignment="1">
      <alignment horizontal="left" vertical="center"/>
    </xf>
    <xf numFmtId="41" fontId="5" fillId="0" borderId="0" xfId="1" applyFont="1" applyAlignment="1">
      <alignment vertical="center"/>
    </xf>
    <xf numFmtId="41" fontId="6" fillId="0" borderId="0" xfId="1" applyFont="1" applyBorder="1">
      <alignment vertical="center"/>
    </xf>
    <xf numFmtId="180" fontId="0" fillId="4" borderId="1" xfId="1" applyNumberFormat="1" applyFont="1" applyFill="1" applyBorder="1" applyAlignment="1">
      <alignment horizontal="center" vertical="center" wrapText="1"/>
    </xf>
    <xf numFmtId="180" fontId="0" fillId="0" borderId="1" xfId="1" applyNumberFormat="1" applyFont="1" applyFill="1" applyBorder="1" applyAlignment="1">
      <alignment horizontal="right" vertical="center" wrapText="1"/>
    </xf>
    <xf numFmtId="180" fontId="0" fillId="2" borderId="1" xfId="1" applyNumberFormat="1" applyFont="1" applyFill="1" applyBorder="1" applyAlignment="1">
      <alignment horizontal="right" vertical="center" wrapText="1"/>
    </xf>
    <xf numFmtId="41" fontId="0" fillId="2" borderId="1" xfId="1" applyFont="1" applyFill="1" applyBorder="1" applyAlignment="1">
      <alignment horizontal="center" vertical="center" wrapText="1"/>
    </xf>
    <xf numFmtId="180" fontId="0" fillId="0" borderId="1" xfId="1" applyNumberFormat="1" applyFont="1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180" fontId="0" fillId="4" borderId="0" xfId="1" applyNumberFormat="1" applyFont="1" applyFill="1" applyAlignment="1">
      <alignment horizontal="right" vertical="center"/>
    </xf>
    <xf numFmtId="180" fontId="4" fillId="4" borderId="0" xfId="1" applyNumberFormat="1" applyFont="1" applyFill="1" applyAlignment="1">
      <alignment horizontal="right" vertical="center"/>
    </xf>
    <xf numFmtId="180" fontId="5" fillId="4" borderId="0" xfId="1" applyNumberFormat="1" applyFont="1" applyFill="1" applyAlignment="1">
      <alignment horizontal="right" vertical="center"/>
    </xf>
    <xf numFmtId="180" fontId="0" fillId="2" borderId="1" xfId="1" applyNumberFormat="1" applyFont="1" applyFill="1" applyBorder="1" applyAlignment="1">
      <alignment horizontal="center" vertical="center" wrapText="1"/>
    </xf>
    <xf numFmtId="180" fontId="0" fillId="2" borderId="1" xfId="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178" fontId="5" fillId="0" borderId="0" xfId="0" applyNumberFormat="1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left" vertical="center"/>
    </xf>
    <xf numFmtId="179" fontId="0" fillId="4" borderId="0" xfId="2" applyNumberFormat="1" applyFont="1" applyFill="1">
      <alignment vertical="center"/>
    </xf>
    <xf numFmtId="179" fontId="4" fillId="4" borderId="0" xfId="2" applyNumberFormat="1" applyFont="1" applyFill="1" applyAlignment="1">
      <alignment horizontal="left" vertical="center"/>
    </xf>
    <xf numFmtId="179" fontId="5" fillId="4" borderId="0" xfId="2" applyNumberFormat="1" applyFont="1" applyFill="1" applyAlignment="1">
      <alignment horizontal="center" vertical="center"/>
    </xf>
    <xf numFmtId="179" fontId="5" fillId="4" borderId="0" xfId="2" applyNumberFormat="1" applyFont="1" applyFill="1" applyAlignment="1">
      <alignment horizontal="left" vertical="center"/>
    </xf>
    <xf numFmtId="179" fontId="0" fillId="4" borderId="1" xfId="2" applyNumberFormat="1" applyFont="1" applyFill="1" applyBorder="1" applyAlignment="1">
      <alignment horizontal="center" vertical="center" wrapText="1"/>
    </xf>
    <xf numFmtId="179" fontId="0" fillId="4" borderId="0" xfId="2" applyNumberFormat="1" applyFont="1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41" fontId="0" fillId="2" borderId="0" xfId="1" applyFont="1" applyFill="1" applyBorder="1" applyAlignment="1">
      <alignment horizontal="center" vertical="center"/>
    </xf>
    <xf numFmtId="41" fontId="4" fillId="2" borderId="0" xfId="1" applyFont="1" applyFill="1" applyBorder="1" applyAlignment="1">
      <alignment horizontal="center" vertical="center"/>
    </xf>
    <xf numFmtId="41" fontId="5" fillId="2" borderId="0" xfId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177" fontId="0" fillId="0" borderId="0" xfId="1" applyNumberFormat="1" applyFont="1" applyBorder="1" applyAlignment="1">
      <alignment horizontal="center" vertical="center"/>
    </xf>
    <xf numFmtId="177" fontId="4" fillId="0" borderId="0" xfId="1" applyNumberFormat="1" applyFont="1" applyBorder="1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5" fillId="0" borderId="0" xfId="1" applyNumberFormat="1" applyFont="1" applyBorder="1" applyAlignment="1">
      <alignment horizontal="left" vertical="center"/>
    </xf>
    <xf numFmtId="177" fontId="0" fillId="0" borderId="1" xfId="1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181" fontId="0" fillId="0" borderId="0" xfId="0" applyNumberFormat="1" applyAlignment="1">
      <alignment horizontal="center" vertical="center"/>
    </xf>
    <xf numFmtId="179" fontId="0" fillId="0" borderId="0" xfId="1" applyNumberFormat="1" applyFont="1">
      <alignment vertical="center"/>
    </xf>
    <xf numFmtId="179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179" fontId="8" fillId="4" borderId="1" xfId="2" applyNumberFormat="1" applyFont="1" applyFill="1" applyBorder="1" applyAlignment="1">
      <alignment horizontal="center" vertical="center" wrapText="1"/>
    </xf>
    <xf numFmtId="180" fontId="3" fillId="4" borderId="1" xfId="1" applyNumberFormat="1" applyFont="1" applyFill="1" applyBorder="1" applyAlignment="1">
      <alignment horizontal="center" vertical="center" wrapText="1"/>
    </xf>
    <xf numFmtId="179" fontId="8" fillId="4" borderId="0" xfId="2" applyNumberFormat="1" applyFont="1" applyFill="1" applyAlignment="1">
      <alignment horizontal="right" vertical="center"/>
    </xf>
    <xf numFmtId="179" fontId="9" fillId="4" borderId="0" xfId="2" applyNumberFormat="1" applyFont="1" applyFill="1" applyAlignment="1">
      <alignment horizontal="right" vertical="center"/>
    </xf>
    <xf numFmtId="179" fontId="10" fillId="4" borderId="0" xfId="2" applyNumberFormat="1" applyFont="1" applyFill="1" applyAlignment="1">
      <alignment horizontal="right" vertical="center"/>
    </xf>
    <xf numFmtId="179" fontId="0" fillId="4" borderId="0" xfId="2" applyNumberFormat="1" applyFont="1" applyFill="1" applyAlignment="1">
      <alignment horizontal="right" vertical="center"/>
    </xf>
    <xf numFmtId="179" fontId="4" fillId="4" borderId="0" xfId="2" applyNumberFormat="1" applyFont="1" applyFill="1" applyAlignment="1">
      <alignment horizontal="right" vertical="center"/>
    </xf>
    <xf numFmtId="179" fontId="5" fillId="4" borderId="0" xfId="2" applyNumberFormat="1" applyFont="1" applyFill="1" applyAlignment="1">
      <alignment horizontal="right" vertical="center"/>
    </xf>
    <xf numFmtId="177" fontId="0" fillId="4" borderId="0" xfId="0" applyNumberFormat="1" applyFill="1" applyAlignment="1">
      <alignment horizontal="center" vertical="center"/>
    </xf>
    <xf numFmtId="177" fontId="4" fillId="4" borderId="0" xfId="0" applyNumberFormat="1" applyFont="1" applyFill="1" applyAlignment="1">
      <alignment horizontal="center" vertical="center"/>
    </xf>
    <xf numFmtId="177" fontId="5" fillId="4" borderId="0" xfId="0" applyNumberFormat="1" applyFont="1" applyFill="1" applyAlignment="1">
      <alignment horizontal="center" vertical="center"/>
    </xf>
    <xf numFmtId="180" fontId="0" fillId="4" borderId="0" xfId="1" applyNumberFormat="1" applyFont="1" applyFill="1">
      <alignment vertical="center"/>
    </xf>
    <xf numFmtId="180" fontId="0" fillId="0" borderId="0" xfId="1" applyNumberFormat="1" applyFont="1">
      <alignment vertical="center"/>
    </xf>
    <xf numFmtId="180" fontId="4" fillId="4" borderId="0" xfId="1" applyNumberFormat="1" applyFont="1" applyFill="1" applyAlignment="1">
      <alignment horizontal="left" vertical="center"/>
    </xf>
    <xf numFmtId="180" fontId="4" fillId="0" borderId="0" xfId="1" applyNumberFormat="1" applyFont="1" applyAlignment="1">
      <alignment horizontal="left" vertical="center"/>
    </xf>
    <xf numFmtId="180" fontId="5" fillId="4" borderId="0" xfId="1" applyNumberFormat="1" applyFont="1" applyFill="1" applyAlignment="1">
      <alignment horizontal="center" vertical="center"/>
    </xf>
    <xf numFmtId="180" fontId="5" fillId="0" borderId="0" xfId="0" applyNumberFormat="1" applyFont="1" applyAlignment="1">
      <alignment horizontal="center" vertical="center"/>
    </xf>
    <xf numFmtId="180" fontId="5" fillId="0" borderId="0" xfId="1" applyNumberFormat="1" applyFont="1" applyAlignment="1">
      <alignment horizontal="center" vertical="center"/>
    </xf>
    <xf numFmtId="180" fontId="5" fillId="0" borderId="0" xfId="1" applyNumberFormat="1" applyFont="1" applyAlignment="1">
      <alignment horizontal="left" vertical="center"/>
    </xf>
    <xf numFmtId="180" fontId="5" fillId="4" borderId="0" xfId="1" applyNumberFormat="1" applyFont="1" applyFill="1" applyAlignment="1">
      <alignment horizontal="left" vertical="center"/>
    </xf>
    <xf numFmtId="180" fontId="0" fillId="0" borderId="1" xfId="1" applyNumberFormat="1" applyFont="1" applyBorder="1" applyAlignment="1">
      <alignment horizontal="center" vertical="center"/>
    </xf>
    <xf numFmtId="180" fontId="0" fillId="0" borderId="1" xfId="1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/>
    </xf>
    <xf numFmtId="180" fontId="0" fillId="2" borderId="1" xfId="1" applyNumberFormat="1" applyFont="1" applyFill="1" applyBorder="1" applyAlignment="1">
      <alignment horizontal="center" vertical="center" wrapText="1"/>
    </xf>
    <xf numFmtId="180" fontId="0" fillId="2" borderId="1" xfId="1" applyNumberFormat="1" applyFont="1" applyFill="1" applyBorder="1" applyAlignment="1">
      <alignment horizontal="center" vertical="center"/>
    </xf>
    <xf numFmtId="177" fontId="3" fillId="6" borderId="2" xfId="0" applyNumberFormat="1" applyFont="1" applyFill="1" applyBorder="1" applyAlignment="1">
      <alignment horizontal="center" vertical="center"/>
    </xf>
    <xf numFmtId="177" fontId="3" fillId="6" borderId="3" xfId="0" applyNumberFormat="1" applyFont="1" applyFill="1" applyBorder="1" applyAlignment="1">
      <alignment horizontal="center" vertical="center"/>
    </xf>
    <xf numFmtId="177" fontId="3" fillId="6" borderId="4" xfId="0" applyNumberFormat="1" applyFont="1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180" fontId="0" fillId="0" borderId="1" xfId="1" applyNumberFormat="1" applyFont="1" applyFill="1" applyBorder="1" applyAlignment="1">
      <alignment horizontal="center" vertical="center"/>
    </xf>
    <xf numFmtId="179" fontId="3" fillId="4" borderId="2" xfId="2" applyNumberFormat="1" applyFont="1" applyFill="1" applyBorder="1" applyAlignment="1">
      <alignment horizontal="center" vertical="center" wrapText="1"/>
    </xf>
    <xf numFmtId="179" fontId="3" fillId="4" borderId="3" xfId="2" applyNumberFormat="1" applyFont="1" applyFill="1" applyBorder="1" applyAlignment="1">
      <alignment horizontal="center" vertical="center" wrapText="1"/>
    </xf>
    <xf numFmtId="179" fontId="3" fillId="4" borderId="4" xfId="2" applyNumberFormat="1" applyFont="1" applyFill="1" applyBorder="1" applyAlignment="1">
      <alignment horizontal="center" vertical="center" wrapText="1"/>
    </xf>
    <xf numFmtId="180" fontId="0" fillId="0" borderId="2" xfId="1" applyNumberFormat="1" applyFont="1" applyBorder="1" applyAlignment="1">
      <alignment horizontal="center" vertical="center"/>
    </xf>
    <xf numFmtId="180" fontId="0" fillId="0" borderId="3" xfId="1" applyNumberFormat="1" applyFont="1" applyBorder="1" applyAlignment="1">
      <alignment horizontal="center" vertical="center"/>
    </xf>
    <xf numFmtId="180" fontId="0" fillId="0" borderId="4" xfId="1" applyNumberFormat="1" applyFont="1" applyBorder="1" applyAlignment="1">
      <alignment horizontal="center" vertical="center"/>
    </xf>
    <xf numFmtId="177" fontId="0" fillId="8" borderId="1" xfId="1" applyNumberFormat="1" applyFont="1" applyFill="1" applyBorder="1" applyAlignment="1">
      <alignment horizontal="center" vertical="center"/>
    </xf>
    <xf numFmtId="178" fontId="0" fillId="7" borderId="1" xfId="0" applyNumberFormat="1" applyFill="1" applyBorder="1" applyAlignment="1">
      <alignment horizontal="center" vertical="center"/>
    </xf>
    <xf numFmtId="41" fontId="0" fillId="8" borderId="1" xfId="1" applyFont="1" applyFill="1" applyBorder="1" applyAlignment="1">
      <alignment horizontal="center" vertical="center"/>
    </xf>
    <xf numFmtId="178" fontId="0" fillId="7" borderId="2" xfId="0" applyNumberFormat="1" applyFill="1" applyBorder="1" applyAlignment="1">
      <alignment horizontal="center" vertical="center"/>
    </xf>
    <xf numFmtId="178" fontId="0" fillId="7" borderId="3" xfId="0" applyNumberFormat="1" applyFill="1" applyBorder="1" applyAlignment="1">
      <alignment horizontal="center" vertical="center"/>
    </xf>
    <xf numFmtId="178" fontId="0" fillId="7" borderId="4" xfId="0" applyNumberFormat="1" applyFill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center" vertical="center"/>
    </xf>
    <xf numFmtId="177" fontId="3" fillId="5" borderId="1" xfId="0" applyNumberFormat="1" applyFont="1" applyFill="1" applyBorder="1" applyAlignment="1">
      <alignment horizontal="center" vertical="center"/>
    </xf>
    <xf numFmtId="177" fontId="3" fillId="6" borderId="1" xfId="0" applyNumberFormat="1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72"/>
  <sheetViews>
    <sheetView tabSelected="1" zoomScaleNormal="100" workbookViewId="0">
      <pane xSplit="6" ySplit="6" topLeftCell="CB10" activePane="bottomRight" state="frozen"/>
      <selection pane="topRight" activeCell="G1" sqref="G1"/>
      <selection pane="bottomLeft" activeCell="A6" sqref="A6"/>
      <selection pane="bottomRight" activeCell="CD10" sqref="CD10"/>
    </sheetView>
  </sheetViews>
  <sheetFormatPr defaultRowHeight="16.5" x14ac:dyDescent="0.3"/>
  <cols>
    <col min="1" max="1" width="6.375" style="47" customWidth="1"/>
    <col min="2" max="2" width="9" style="48"/>
    <col min="3" max="3" width="11.625" style="46" customWidth="1"/>
    <col min="4" max="4" width="8" style="46" customWidth="1"/>
    <col min="5" max="5" width="7.25" style="46" customWidth="1"/>
    <col min="6" max="6" width="17.875" style="46" customWidth="1"/>
    <col min="7" max="8" width="9" style="46"/>
    <col min="9" max="9" width="9" style="46" customWidth="1"/>
    <col min="10" max="12" width="7.625" style="46" customWidth="1"/>
    <col min="13" max="13" width="7.625" style="45" customWidth="1"/>
    <col min="14" max="17" width="10.5" style="104" customWidth="1"/>
    <col min="18" max="19" width="9.25" style="117" customWidth="1"/>
    <col min="20" max="21" width="9.25" style="126" customWidth="1"/>
    <col min="22" max="22" width="11.875" style="126" bestFit="1" customWidth="1"/>
    <col min="23" max="23" width="9.25" style="126" customWidth="1"/>
    <col min="24" max="24" width="10.625" style="114" customWidth="1"/>
    <col min="25" max="25" width="9.125" style="1" customWidth="1"/>
    <col min="26" max="26" width="12.75" style="4" customWidth="1"/>
    <col min="27" max="27" width="12.75" style="12" customWidth="1"/>
    <col min="28" max="28" width="12.75" style="4" customWidth="1"/>
    <col min="29" max="29" width="12.75" style="6" customWidth="1"/>
    <col min="30" max="30" width="10.25" style="5" customWidth="1"/>
    <col min="31" max="32" width="12.75" style="4" customWidth="1"/>
    <col min="33" max="33" width="12.75" style="12" customWidth="1"/>
    <col min="34" max="34" width="12.75" style="4" customWidth="1"/>
    <col min="35" max="35" width="12.75" style="6" customWidth="1"/>
    <col min="36" max="36" width="9" style="6" customWidth="1"/>
    <col min="37" max="37" width="12.75" style="19" customWidth="1"/>
    <col min="38" max="38" width="9" style="6" customWidth="1"/>
    <col min="39" max="42" width="12.75" style="4" customWidth="1"/>
    <col min="43" max="43" width="12.75" style="6" customWidth="1"/>
    <col min="44" max="44" width="10.5" style="6" customWidth="1"/>
    <col min="45" max="46" width="10" style="6" customWidth="1"/>
    <col min="47" max="47" width="9.125" style="15" customWidth="1"/>
    <col min="48" max="48" width="12.75" style="4" customWidth="1"/>
    <col min="49" max="49" width="12.75" style="12" customWidth="1"/>
    <col min="50" max="50" width="12.75" style="4" customWidth="1"/>
    <col min="51" max="51" width="12.75" style="6" customWidth="1"/>
    <col min="52" max="52" width="10.25" style="5" customWidth="1"/>
    <col min="53" max="54" width="12.75" style="4" customWidth="1"/>
    <col min="55" max="55" width="12.75" style="12" customWidth="1"/>
    <col min="56" max="56" width="12.75" style="4" customWidth="1"/>
    <col min="57" max="57" width="12.75" style="6" customWidth="1"/>
    <col min="58" max="58" width="9" style="6" customWidth="1"/>
    <col min="59" max="59" width="12.75" style="6" customWidth="1"/>
    <col min="60" max="60" width="9" style="6" customWidth="1"/>
    <col min="61" max="64" width="12.75" style="4" customWidth="1"/>
    <col min="65" max="65" width="12.75" style="6" customWidth="1"/>
    <col min="66" max="66" width="10.5" style="6" customWidth="1"/>
    <col min="67" max="68" width="10" style="6" customWidth="1"/>
    <col min="69" max="69" width="9.125" style="15" customWidth="1"/>
    <col min="70" max="70" width="8.5" style="20" customWidth="1"/>
    <col min="71" max="71" width="13.875" style="20" customWidth="1"/>
    <col min="72" max="72" width="10.25" style="21" customWidth="1"/>
    <col min="73" max="73" width="13.875" style="21" customWidth="1"/>
    <col min="74" max="75" width="10" style="17" customWidth="1"/>
    <col min="76" max="76" width="9.375" style="139" customWidth="1"/>
    <col min="77" max="78" width="6.5" style="142" customWidth="1"/>
    <col min="79" max="79" width="9" style="108" bestFit="1" customWidth="1"/>
    <col min="80" max="80" width="11" style="96" bestFit="1" customWidth="1"/>
    <col min="81" max="81" width="6.125" style="24" customWidth="1"/>
    <col min="82" max="83" width="10" style="24" customWidth="1"/>
    <col min="84" max="85" width="10" style="19" customWidth="1"/>
    <col min="86" max="87" width="10" style="17" customWidth="1"/>
    <col min="88" max="88" width="6" customWidth="1"/>
    <col min="89" max="89" width="5.25" bestFit="1" customWidth="1"/>
    <col min="90" max="90" width="6.75" style="8" bestFit="1" customWidth="1"/>
    <col min="91" max="92" width="11" style="9" bestFit="1" customWidth="1"/>
    <col min="93" max="93" width="9.125" style="149" customWidth="1"/>
    <col min="94" max="94" width="6" customWidth="1"/>
    <col min="95" max="95" width="5.25" bestFit="1" customWidth="1"/>
    <col min="96" max="96" width="6.75" style="8" bestFit="1" customWidth="1"/>
    <col min="97" max="98" width="11" style="9" bestFit="1" customWidth="1"/>
    <col min="99" max="99" width="9.125" style="149" customWidth="1"/>
    <col min="100" max="100" width="6" customWidth="1"/>
    <col min="101" max="101" width="5.25" bestFit="1" customWidth="1"/>
    <col min="102" max="102" width="6.75" style="8" bestFit="1" customWidth="1"/>
    <col min="103" max="104" width="11" style="10" bestFit="1" customWidth="1"/>
    <col min="105" max="105" width="9.125" style="149" customWidth="1"/>
    <col min="106" max="106" width="7.25" style="8" customWidth="1"/>
    <col min="107" max="107" width="7.375" style="8" customWidth="1"/>
    <col min="108" max="108" width="11" style="149" customWidth="1"/>
    <col min="109" max="109" width="9.125" style="8" customWidth="1"/>
    <col min="110" max="110" width="12" style="149" customWidth="1"/>
    <col min="111" max="111" width="12" style="19" customWidth="1"/>
    <col min="112" max="112" width="9" style="5" customWidth="1"/>
    <col min="113" max="113" width="9" style="145" customWidth="1"/>
    <col min="114" max="115" width="7.125" style="145" customWidth="1"/>
    <col min="116" max="116" width="9" style="145" customWidth="1"/>
    <col min="117" max="117" width="11.25" style="148" customWidth="1"/>
    <col min="118" max="122" width="10.875" style="149" customWidth="1"/>
    <col min="123" max="123" width="11.375" style="149" customWidth="1"/>
  </cols>
  <sheetData>
    <row r="1" spans="1:123" ht="28.5" customHeight="1" x14ac:dyDescent="0.3">
      <c r="A1" s="89" t="s">
        <v>117</v>
      </c>
    </row>
    <row r="2" spans="1:123" s="27" customFormat="1" ht="24" customHeight="1" x14ac:dyDescent="0.3">
      <c r="A2" s="43" t="s">
        <v>95</v>
      </c>
      <c r="B2" s="43"/>
      <c r="C2" s="49"/>
      <c r="E2" s="49"/>
      <c r="F2" s="49"/>
      <c r="G2" s="49"/>
      <c r="H2" s="49"/>
      <c r="I2" s="49"/>
      <c r="J2" s="49"/>
      <c r="K2" s="43" t="s">
        <v>70</v>
      </c>
      <c r="L2" s="49"/>
      <c r="M2" s="124"/>
      <c r="N2" s="105"/>
      <c r="O2" s="105"/>
      <c r="P2" s="105"/>
      <c r="Q2" s="105"/>
      <c r="R2" s="118"/>
      <c r="S2" s="118"/>
      <c r="T2" s="127"/>
      <c r="U2" s="127"/>
      <c r="V2" s="127"/>
      <c r="W2" s="127"/>
      <c r="X2" s="115"/>
      <c r="Y2" s="28"/>
      <c r="Z2" s="29" t="s">
        <v>17</v>
      </c>
      <c r="AA2" s="30"/>
      <c r="AB2" s="29"/>
      <c r="AC2" s="31"/>
      <c r="AD2" s="32"/>
      <c r="AE2" s="29"/>
      <c r="AF2" s="29"/>
      <c r="AG2" s="30"/>
      <c r="AH2" s="29"/>
      <c r="AI2" s="31"/>
      <c r="AJ2" s="31"/>
      <c r="AK2" s="40"/>
      <c r="AL2" s="31"/>
      <c r="AM2" s="29"/>
      <c r="AN2" s="29"/>
      <c r="AO2" s="29"/>
      <c r="AP2" s="29"/>
      <c r="AQ2" s="31"/>
      <c r="AR2" s="31"/>
      <c r="AS2" s="31"/>
      <c r="AT2" s="31"/>
      <c r="AU2" s="33"/>
      <c r="AV2" s="29"/>
      <c r="AW2" s="30"/>
      <c r="AX2" s="29"/>
      <c r="AY2" s="31"/>
      <c r="AZ2" s="32"/>
      <c r="BA2" s="29"/>
      <c r="BB2" s="29"/>
      <c r="BC2" s="30"/>
      <c r="BD2" s="29"/>
      <c r="BE2" s="31"/>
      <c r="BF2" s="31"/>
      <c r="BG2" s="31"/>
      <c r="BH2" s="31"/>
      <c r="BI2" s="29"/>
      <c r="BJ2" s="29"/>
      <c r="BK2" s="29"/>
      <c r="BL2" s="29"/>
      <c r="BM2" s="31"/>
      <c r="BN2" s="31"/>
      <c r="BO2" s="31"/>
      <c r="BP2" s="31"/>
      <c r="BQ2" s="33"/>
      <c r="BR2" s="34"/>
      <c r="BS2" s="35"/>
      <c r="BT2" s="36"/>
      <c r="BU2" s="37"/>
      <c r="BV2" s="38"/>
      <c r="BW2" s="38"/>
      <c r="BX2" s="140"/>
      <c r="BY2" s="143"/>
      <c r="BZ2" s="143"/>
      <c r="CA2" s="109"/>
      <c r="CB2" s="97"/>
      <c r="CC2" s="39"/>
      <c r="CD2" s="39"/>
      <c r="CE2" s="39"/>
      <c r="CF2" s="40"/>
      <c r="CG2" s="40"/>
      <c r="CH2" s="38"/>
      <c r="CI2" s="38"/>
      <c r="CL2" s="26"/>
      <c r="CM2" s="41"/>
      <c r="CN2" s="41"/>
      <c r="CO2" s="151"/>
      <c r="CR2" s="26"/>
      <c r="CS2" s="41"/>
      <c r="CT2" s="41"/>
      <c r="CU2" s="151"/>
      <c r="CX2" s="26"/>
      <c r="CY2" s="42"/>
      <c r="CZ2" s="42"/>
      <c r="DA2" s="151"/>
      <c r="DB2" s="26"/>
      <c r="DC2" s="26"/>
      <c r="DD2" s="151"/>
      <c r="DE2" s="26"/>
      <c r="DF2" s="151"/>
      <c r="DG2" s="40"/>
      <c r="DH2" s="32"/>
      <c r="DI2" s="146"/>
      <c r="DJ2" s="146"/>
      <c r="DK2" s="146"/>
      <c r="DL2" s="146"/>
      <c r="DM2" s="150"/>
      <c r="DN2" s="151"/>
      <c r="DO2" s="151"/>
      <c r="DP2" s="151"/>
      <c r="DQ2" s="151"/>
      <c r="DR2" s="151"/>
      <c r="DS2" s="151"/>
    </row>
    <row r="3" spans="1:123" s="60" customFormat="1" ht="24" customHeight="1" x14ac:dyDescent="0.3">
      <c r="A3" s="57"/>
      <c r="B3" s="58"/>
      <c r="C3" s="58"/>
      <c r="D3" s="59"/>
      <c r="E3" s="58"/>
      <c r="F3" s="58"/>
      <c r="G3" s="58"/>
      <c r="H3" s="58"/>
      <c r="I3" s="58"/>
      <c r="J3" s="58"/>
      <c r="K3" s="58"/>
      <c r="L3" s="58"/>
      <c r="M3" s="58"/>
      <c r="N3" s="106"/>
      <c r="O3" s="106"/>
      <c r="P3" s="106"/>
      <c r="Q3" s="106"/>
      <c r="R3" s="119"/>
      <c r="S3" s="119"/>
      <c r="T3" s="128"/>
      <c r="U3" s="128"/>
      <c r="V3" s="128"/>
      <c r="W3" s="128"/>
      <c r="X3" s="116"/>
      <c r="Z3" s="61" t="s">
        <v>18</v>
      </c>
      <c r="AA3" s="62"/>
      <c r="AB3" s="63"/>
      <c r="AC3" s="64"/>
      <c r="AD3" s="64"/>
      <c r="AE3" s="63"/>
      <c r="AF3" s="63"/>
      <c r="AG3" s="62"/>
      <c r="AH3" s="63"/>
      <c r="AI3" s="64"/>
      <c r="AJ3" s="64"/>
      <c r="AK3" s="74"/>
      <c r="AL3" s="64"/>
      <c r="AM3" s="63"/>
      <c r="AN3" s="63"/>
      <c r="AO3" s="63"/>
      <c r="AP3" s="63"/>
      <c r="AQ3" s="64"/>
      <c r="AR3" s="64"/>
      <c r="AS3" s="64"/>
      <c r="AT3" s="64"/>
      <c r="AU3" s="65"/>
      <c r="AV3" s="61"/>
      <c r="AW3" s="62"/>
      <c r="AX3" s="63"/>
      <c r="AY3" s="64"/>
      <c r="AZ3" s="64"/>
      <c r="BA3" s="63"/>
      <c r="BB3" s="63"/>
      <c r="BC3" s="62"/>
      <c r="BD3" s="63"/>
      <c r="BE3" s="64"/>
      <c r="BF3" s="64"/>
      <c r="BG3" s="64"/>
      <c r="BH3" s="64"/>
      <c r="BI3" s="63"/>
      <c r="BJ3" s="63"/>
      <c r="BK3" s="63"/>
      <c r="BL3" s="63"/>
      <c r="BM3" s="64"/>
      <c r="BN3" s="64"/>
      <c r="BO3" s="64"/>
      <c r="BP3" s="64"/>
      <c r="BR3" s="66" t="s">
        <v>19</v>
      </c>
      <c r="BS3" s="67"/>
      <c r="BT3" s="68"/>
      <c r="BU3" s="69"/>
      <c r="BV3" s="70"/>
      <c r="BW3" s="70"/>
      <c r="BX3" s="141"/>
      <c r="BY3" s="144"/>
      <c r="BZ3" s="144"/>
      <c r="CA3" s="110"/>
      <c r="CB3" s="98"/>
      <c r="CC3" s="72"/>
      <c r="CD3" s="71"/>
      <c r="CE3" s="72"/>
      <c r="CF3" s="73"/>
      <c r="CG3" s="74"/>
      <c r="CH3" s="70"/>
      <c r="CI3" s="70"/>
      <c r="CL3" s="75"/>
      <c r="CM3" s="76"/>
      <c r="CN3" s="76"/>
      <c r="CO3" s="154"/>
      <c r="CP3" s="61"/>
      <c r="CR3" s="75"/>
      <c r="CS3" s="76"/>
      <c r="CT3" s="76"/>
      <c r="CU3" s="154"/>
      <c r="CV3" s="61"/>
      <c r="CX3" s="75"/>
      <c r="CY3" s="76"/>
      <c r="CZ3" s="76"/>
      <c r="DA3" s="154"/>
      <c r="DB3" s="75"/>
      <c r="DC3" s="77"/>
      <c r="DD3" s="154"/>
      <c r="DE3" s="75"/>
      <c r="DF3" s="155" t="s">
        <v>27</v>
      </c>
      <c r="DG3" s="74"/>
      <c r="DH3" s="64"/>
      <c r="DI3" s="147"/>
      <c r="DJ3" s="147"/>
      <c r="DK3" s="147"/>
      <c r="DL3" s="147"/>
      <c r="DM3" s="152"/>
      <c r="DN3" s="153"/>
      <c r="DO3" s="154"/>
      <c r="DP3" s="154"/>
      <c r="DQ3" s="154"/>
      <c r="DR3" s="155"/>
      <c r="DS3" s="154"/>
    </row>
    <row r="4" spans="1:123" s="83" customFormat="1" ht="24" customHeight="1" x14ac:dyDescent="0.3">
      <c r="A4" s="78"/>
      <c r="B4" s="79"/>
      <c r="C4" s="58"/>
      <c r="D4" s="59" t="s">
        <v>88</v>
      </c>
      <c r="E4" s="58"/>
      <c r="F4" s="58" t="s">
        <v>89</v>
      </c>
      <c r="G4" s="58" t="s">
        <v>90</v>
      </c>
      <c r="H4" s="58" t="s">
        <v>92</v>
      </c>
      <c r="I4" s="58" t="s">
        <v>91</v>
      </c>
      <c r="J4" s="58"/>
      <c r="K4" s="102" t="s">
        <v>72</v>
      </c>
      <c r="L4" s="103" t="s">
        <v>73</v>
      </c>
      <c r="M4" s="103" t="s">
        <v>87</v>
      </c>
      <c r="N4" s="107" t="s">
        <v>74</v>
      </c>
      <c r="O4" s="106"/>
      <c r="P4" s="106"/>
      <c r="Q4" s="106"/>
      <c r="R4" s="119"/>
      <c r="S4" s="119"/>
      <c r="T4" s="129" t="s">
        <v>82</v>
      </c>
      <c r="U4" s="128"/>
      <c r="V4" s="128"/>
      <c r="W4" s="128"/>
      <c r="X4" s="116"/>
      <c r="Y4" s="60"/>
      <c r="Z4" s="61" t="s">
        <v>20</v>
      </c>
      <c r="AA4" s="80"/>
      <c r="AB4" s="61"/>
      <c r="AC4" s="81"/>
      <c r="AD4" s="64"/>
      <c r="AE4" s="61"/>
      <c r="AF4" s="61"/>
      <c r="AG4" s="80"/>
      <c r="AH4" s="61"/>
      <c r="AI4" s="81"/>
      <c r="AJ4" s="81"/>
      <c r="AK4" s="68"/>
      <c r="AL4" s="81"/>
      <c r="AM4" s="61"/>
      <c r="AN4" s="61"/>
      <c r="AO4" s="61"/>
      <c r="AP4" s="61"/>
      <c r="AQ4" s="81"/>
      <c r="AR4" s="81"/>
      <c r="AS4" s="81"/>
      <c r="AT4" s="81"/>
      <c r="AU4" s="82"/>
      <c r="AV4" s="61" t="s">
        <v>49</v>
      </c>
      <c r="AW4" s="80"/>
      <c r="AX4" s="61"/>
      <c r="AY4" s="81"/>
      <c r="AZ4" s="64"/>
      <c r="BA4" s="61"/>
      <c r="BB4" s="61"/>
      <c r="BC4" s="80"/>
      <c r="BD4" s="61"/>
      <c r="BE4" s="81"/>
      <c r="BF4" s="81"/>
      <c r="BG4" s="81"/>
      <c r="BH4" s="81"/>
      <c r="BI4" s="61"/>
      <c r="BJ4" s="61"/>
      <c r="BK4" s="61"/>
      <c r="BL4" s="61"/>
      <c r="BM4" s="81"/>
      <c r="BN4" s="81"/>
      <c r="BO4" s="81"/>
      <c r="BP4" s="81"/>
      <c r="BR4" s="84" t="s">
        <v>67</v>
      </c>
      <c r="BS4" s="67"/>
      <c r="BT4" s="85"/>
      <c r="BU4" s="69"/>
      <c r="BV4" s="86"/>
      <c r="BW4" s="86"/>
      <c r="BX4" s="141"/>
      <c r="BY4" s="144"/>
      <c r="BZ4" s="144"/>
      <c r="CA4" s="111"/>
      <c r="CB4" s="98"/>
      <c r="CC4" s="66"/>
      <c r="CD4" s="66" t="s">
        <v>59</v>
      </c>
      <c r="CE4" s="66"/>
      <c r="CF4" s="68"/>
      <c r="CG4" s="68"/>
      <c r="CH4" s="86"/>
      <c r="CI4" s="86"/>
      <c r="CL4" s="77"/>
      <c r="CM4" s="76"/>
      <c r="CN4" s="76"/>
      <c r="CO4" s="155"/>
      <c r="CR4" s="77"/>
      <c r="CS4" s="76"/>
      <c r="CT4" s="76"/>
      <c r="CU4" s="155"/>
      <c r="CX4" s="77"/>
      <c r="CY4" s="87"/>
      <c r="CZ4" s="87"/>
      <c r="DA4" s="155"/>
      <c r="DB4" s="77"/>
      <c r="DC4" s="88" t="s">
        <v>60</v>
      </c>
      <c r="DD4" s="155"/>
      <c r="DE4" s="77"/>
      <c r="DF4" s="155"/>
      <c r="DG4" s="68"/>
      <c r="DH4" s="64"/>
      <c r="DI4" s="147"/>
      <c r="DJ4" s="147"/>
      <c r="DK4" s="147"/>
      <c r="DL4" s="147"/>
      <c r="DM4" s="156"/>
      <c r="DN4" s="155"/>
      <c r="DO4" s="155"/>
      <c r="DP4" s="155"/>
      <c r="DQ4" s="155"/>
      <c r="DR4" s="155"/>
      <c r="DS4" s="155"/>
    </row>
    <row r="5" spans="1:123" s="2" customFormat="1" ht="32.25" customHeight="1" x14ac:dyDescent="0.3">
      <c r="A5" s="44"/>
      <c r="B5" s="45"/>
      <c r="C5" s="45"/>
      <c r="D5" s="50"/>
      <c r="E5" s="45"/>
      <c r="F5" s="45"/>
      <c r="G5" s="45"/>
      <c r="H5" s="45"/>
      <c r="I5" s="45"/>
      <c r="J5" s="45"/>
      <c r="K5" s="122"/>
      <c r="L5" s="122"/>
      <c r="M5" s="123"/>
      <c r="N5" s="175" t="s">
        <v>76</v>
      </c>
      <c r="O5" s="175"/>
      <c r="P5" s="177" t="s">
        <v>79</v>
      </c>
      <c r="Q5" s="178"/>
      <c r="R5" s="178"/>
      <c r="S5" s="179"/>
      <c r="T5" s="174" t="s">
        <v>75</v>
      </c>
      <c r="U5" s="174"/>
      <c r="V5" s="176" t="s">
        <v>79</v>
      </c>
      <c r="W5" s="176"/>
      <c r="X5" s="176"/>
      <c r="Z5" s="180" t="s">
        <v>4</v>
      </c>
      <c r="AA5" s="180"/>
      <c r="AB5" s="180"/>
      <c r="AC5" s="180"/>
      <c r="AD5" s="180"/>
      <c r="AE5" s="181" t="s">
        <v>6</v>
      </c>
      <c r="AF5" s="181"/>
      <c r="AG5" s="181"/>
      <c r="AH5" s="181"/>
      <c r="AI5" s="181"/>
      <c r="AJ5" s="181"/>
      <c r="AK5" s="181"/>
      <c r="AL5" s="181"/>
      <c r="AM5" s="182" t="s">
        <v>7</v>
      </c>
      <c r="AN5" s="182"/>
      <c r="AO5" s="182"/>
      <c r="AP5" s="182"/>
      <c r="AQ5" s="182"/>
      <c r="AR5" s="182"/>
      <c r="AS5" s="182"/>
      <c r="AT5" s="182"/>
      <c r="AU5" s="25"/>
      <c r="AV5" s="180" t="s">
        <v>4</v>
      </c>
      <c r="AW5" s="180"/>
      <c r="AX5" s="180"/>
      <c r="AY5" s="180"/>
      <c r="AZ5" s="180"/>
      <c r="BA5" s="181" t="s">
        <v>6</v>
      </c>
      <c r="BB5" s="181"/>
      <c r="BC5" s="181"/>
      <c r="BD5" s="181"/>
      <c r="BE5" s="181"/>
      <c r="BF5" s="181"/>
      <c r="BG5" s="181"/>
      <c r="BH5" s="181"/>
      <c r="BI5" s="163" t="s">
        <v>7</v>
      </c>
      <c r="BJ5" s="164"/>
      <c r="BK5" s="164"/>
      <c r="BL5" s="164"/>
      <c r="BM5" s="164"/>
      <c r="BN5" s="164"/>
      <c r="BO5" s="164"/>
      <c r="BP5" s="165"/>
      <c r="BR5" s="166" t="s">
        <v>64</v>
      </c>
      <c r="BS5" s="166"/>
      <c r="BT5" s="161" t="s">
        <v>63</v>
      </c>
      <c r="BU5" s="162"/>
      <c r="BV5" s="160" t="s">
        <v>65</v>
      </c>
      <c r="BW5" s="160"/>
      <c r="BX5" s="168" t="s">
        <v>85</v>
      </c>
      <c r="BY5" s="169"/>
      <c r="BZ5" s="169"/>
      <c r="CA5" s="170"/>
      <c r="CB5" s="138" t="s">
        <v>68</v>
      </c>
      <c r="CC5" s="23"/>
      <c r="CD5" s="167" t="s">
        <v>55</v>
      </c>
      <c r="CE5" s="167"/>
      <c r="CF5" s="162" t="s">
        <v>63</v>
      </c>
      <c r="CG5" s="162"/>
      <c r="CH5" s="160" t="s">
        <v>56</v>
      </c>
      <c r="CI5" s="160"/>
      <c r="CJ5" s="159" t="s">
        <v>52</v>
      </c>
      <c r="CK5" s="159"/>
      <c r="CL5" s="159"/>
      <c r="CM5" s="159"/>
      <c r="CN5" s="159"/>
      <c r="CO5" s="159"/>
      <c r="CP5" s="159" t="s">
        <v>53</v>
      </c>
      <c r="CQ5" s="159"/>
      <c r="CR5" s="159"/>
      <c r="CS5" s="159"/>
      <c r="CT5" s="159"/>
      <c r="CU5" s="159"/>
      <c r="CV5" s="159" t="s">
        <v>54</v>
      </c>
      <c r="CW5" s="159"/>
      <c r="CX5" s="159"/>
      <c r="CY5" s="159"/>
      <c r="CZ5" s="159"/>
      <c r="DA5" s="159"/>
      <c r="DC5" s="159" t="s">
        <v>55</v>
      </c>
      <c r="DD5" s="159"/>
      <c r="DE5" s="7"/>
      <c r="DF5" s="171" t="s">
        <v>114</v>
      </c>
      <c r="DG5" s="172"/>
      <c r="DH5" s="173"/>
      <c r="DI5" s="168" t="s">
        <v>113</v>
      </c>
      <c r="DJ5" s="169"/>
      <c r="DK5" s="169"/>
      <c r="DL5" s="170"/>
      <c r="DM5" s="138" t="s">
        <v>57</v>
      </c>
      <c r="DN5" s="171" t="s">
        <v>115</v>
      </c>
      <c r="DO5" s="172"/>
      <c r="DP5" s="172"/>
      <c r="DQ5" s="172"/>
      <c r="DR5" s="172"/>
      <c r="DS5" s="173"/>
    </row>
    <row r="6" spans="1:123" s="1" customFormat="1" ht="39.75" customHeight="1" x14ac:dyDescent="0.3">
      <c r="A6" s="53" t="s">
        <v>0</v>
      </c>
      <c r="B6" s="51"/>
      <c r="C6" s="51"/>
      <c r="D6" s="51" t="s">
        <v>1</v>
      </c>
      <c r="E6" s="51" t="s">
        <v>2</v>
      </c>
      <c r="F6" s="51" t="s">
        <v>13</v>
      </c>
      <c r="G6" s="51" t="s">
        <v>3</v>
      </c>
      <c r="H6" s="51" t="s">
        <v>93</v>
      </c>
      <c r="I6" s="52" t="s">
        <v>94</v>
      </c>
      <c r="J6" s="101"/>
      <c r="K6" s="52" t="s">
        <v>71</v>
      </c>
      <c r="L6" s="52" t="s">
        <v>69</v>
      </c>
      <c r="M6" s="125" t="s">
        <v>116</v>
      </c>
      <c r="N6" s="120" t="s">
        <v>78</v>
      </c>
      <c r="O6" s="120" t="s">
        <v>77</v>
      </c>
      <c r="P6" s="120" t="s">
        <v>78</v>
      </c>
      <c r="Q6" s="120" t="s">
        <v>77</v>
      </c>
      <c r="R6" s="93" t="s">
        <v>83</v>
      </c>
      <c r="S6" s="93" t="s">
        <v>96</v>
      </c>
      <c r="T6" s="130" t="s">
        <v>80</v>
      </c>
      <c r="U6" s="130" t="s">
        <v>81</v>
      </c>
      <c r="V6" s="130" t="s">
        <v>80</v>
      </c>
      <c r="W6" s="130" t="s">
        <v>81</v>
      </c>
      <c r="X6" s="121" t="s">
        <v>86</v>
      </c>
      <c r="Y6" s="3"/>
      <c r="Z6" s="54" t="s">
        <v>8</v>
      </c>
      <c r="AA6" s="55" t="s">
        <v>9</v>
      </c>
      <c r="AB6" s="54" t="s">
        <v>35</v>
      </c>
      <c r="AC6" s="56" t="s">
        <v>5</v>
      </c>
      <c r="AD6" s="56" t="s">
        <v>46</v>
      </c>
      <c r="AE6" s="54" t="s">
        <v>36</v>
      </c>
      <c r="AF6" s="54" t="s">
        <v>37</v>
      </c>
      <c r="AG6" s="55" t="s">
        <v>38</v>
      </c>
      <c r="AH6" s="54" t="s">
        <v>39</v>
      </c>
      <c r="AI6" s="56" t="s">
        <v>11</v>
      </c>
      <c r="AJ6" s="56" t="s">
        <v>48</v>
      </c>
      <c r="AK6" s="99" t="s">
        <v>34</v>
      </c>
      <c r="AL6" s="56" t="s">
        <v>47</v>
      </c>
      <c r="AM6" s="54" t="s">
        <v>40</v>
      </c>
      <c r="AN6" s="54" t="s">
        <v>8</v>
      </c>
      <c r="AO6" s="54" t="s">
        <v>41</v>
      </c>
      <c r="AP6" s="54" t="s">
        <v>42</v>
      </c>
      <c r="AQ6" s="56" t="s">
        <v>10</v>
      </c>
      <c r="AR6" s="56" t="s">
        <v>45</v>
      </c>
      <c r="AS6" s="56" t="s">
        <v>43</v>
      </c>
      <c r="AT6" s="56" t="s">
        <v>44</v>
      </c>
      <c r="AU6" s="14"/>
      <c r="AV6" s="54" t="s">
        <v>8</v>
      </c>
      <c r="AW6" s="55" t="s">
        <v>9</v>
      </c>
      <c r="AX6" s="54" t="s">
        <v>35</v>
      </c>
      <c r="AY6" s="56" t="s">
        <v>5</v>
      </c>
      <c r="AZ6" s="56" t="s">
        <v>46</v>
      </c>
      <c r="BA6" s="54" t="s">
        <v>36</v>
      </c>
      <c r="BB6" s="54" t="s">
        <v>37</v>
      </c>
      <c r="BC6" s="55" t="s">
        <v>38</v>
      </c>
      <c r="BD6" s="54" t="s">
        <v>39</v>
      </c>
      <c r="BE6" s="56" t="s">
        <v>11</v>
      </c>
      <c r="BF6" s="56" t="s">
        <v>48</v>
      </c>
      <c r="BG6" s="56" t="s">
        <v>34</v>
      </c>
      <c r="BH6" s="56" t="s">
        <v>47</v>
      </c>
      <c r="BI6" s="54" t="s">
        <v>40</v>
      </c>
      <c r="BJ6" s="54" t="s">
        <v>8</v>
      </c>
      <c r="BK6" s="54" t="s">
        <v>41</v>
      </c>
      <c r="BL6" s="54" t="s">
        <v>42</v>
      </c>
      <c r="BM6" s="56" t="s">
        <v>10</v>
      </c>
      <c r="BN6" s="56" t="s">
        <v>45</v>
      </c>
      <c r="BO6" s="56" t="s">
        <v>43</v>
      </c>
      <c r="BP6" s="56" t="s">
        <v>44</v>
      </c>
      <c r="BR6" s="91" t="s">
        <v>50</v>
      </c>
      <c r="BS6" s="91" t="s">
        <v>51</v>
      </c>
      <c r="BT6" s="92" t="s">
        <v>50</v>
      </c>
      <c r="BU6" s="92" t="s">
        <v>51</v>
      </c>
      <c r="BV6" s="93" t="s">
        <v>50</v>
      </c>
      <c r="BW6" s="93" t="s">
        <v>51</v>
      </c>
      <c r="BX6" s="137" t="s">
        <v>84</v>
      </c>
      <c r="BY6" s="112" t="s">
        <v>108</v>
      </c>
      <c r="BZ6" s="112" t="s">
        <v>112</v>
      </c>
      <c r="CA6" s="112" t="s">
        <v>107</v>
      </c>
      <c r="CB6" s="90" t="s">
        <v>58</v>
      </c>
      <c r="CC6" s="23"/>
      <c r="CD6" s="94" t="s">
        <v>50</v>
      </c>
      <c r="CE6" s="94" t="s">
        <v>51</v>
      </c>
      <c r="CF6" s="100" t="s">
        <v>50</v>
      </c>
      <c r="CG6" s="100" t="s">
        <v>51</v>
      </c>
      <c r="CH6" s="93" t="s">
        <v>50</v>
      </c>
      <c r="CI6" s="93" t="s">
        <v>51</v>
      </c>
      <c r="CJ6" s="51" t="s">
        <v>21</v>
      </c>
      <c r="CK6" s="51" t="s">
        <v>22</v>
      </c>
      <c r="CL6" s="53" t="s">
        <v>23</v>
      </c>
      <c r="CM6" s="95" t="s">
        <v>24</v>
      </c>
      <c r="CN6" s="95" t="s">
        <v>25</v>
      </c>
      <c r="CO6" s="158" t="s">
        <v>26</v>
      </c>
      <c r="CP6" s="51" t="s">
        <v>21</v>
      </c>
      <c r="CQ6" s="51" t="s">
        <v>22</v>
      </c>
      <c r="CR6" s="53" t="s">
        <v>23</v>
      </c>
      <c r="CS6" s="95" t="s">
        <v>24</v>
      </c>
      <c r="CT6" s="95" t="s">
        <v>25</v>
      </c>
      <c r="CU6" s="158" t="s">
        <v>26</v>
      </c>
      <c r="CV6" s="51" t="s">
        <v>21</v>
      </c>
      <c r="CW6" s="51" t="s">
        <v>22</v>
      </c>
      <c r="CX6" s="53" t="s">
        <v>23</v>
      </c>
      <c r="CY6" s="95" t="s">
        <v>24</v>
      </c>
      <c r="CZ6" s="95" t="s">
        <v>25</v>
      </c>
      <c r="DA6" s="158" t="s">
        <v>26</v>
      </c>
      <c r="DB6" s="11"/>
      <c r="DC6" s="53" t="s">
        <v>23</v>
      </c>
      <c r="DD6" s="158" t="s">
        <v>26</v>
      </c>
      <c r="DE6" s="11"/>
      <c r="DF6" s="158" t="s">
        <v>55</v>
      </c>
      <c r="DG6" s="100" t="s">
        <v>33</v>
      </c>
      <c r="DH6" s="56" t="s">
        <v>66</v>
      </c>
      <c r="DI6" s="137" t="s">
        <v>84</v>
      </c>
      <c r="DJ6" s="112" t="s">
        <v>108</v>
      </c>
      <c r="DK6" s="112" t="s">
        <v>112</v>
      </c>
      <c r="DL6" s="112" t="s">
        <v>107</v>
      </c>
      <c r="DM6" s="90" t="s">
        <v>58</v>
      </c>
      <c r="DN6" s="157" t="s">
        <v>28</v>
      </c>
      <c r="DO6" s="157" t="s">
        <v>29</v>
      </c>
      <c r="DP6" s="157" t="s">
        <v>30</v>
      </c>
      <c r="DQ6" s="158" t="s">
        <v>61</v>
      </c>
      <c r="DR6" s="157" t="s">
        <v>31</v>
      </c>
      <c r="DS6" s="157" t="s">
        <v>32</v>
      </c>
    </row>
    <row r="7" spans="1:123" x14ac:dyDescent="0.3">
      <c r="A7" s="47" t="s">
        <v>62</v>
      </c>
      <c r="D7" s="46" t="s">
        <v>12</v>
      </c>
      <c r="E7" s="46" t="s">
        <v>14</v>
      </c>
      <c r="F7" s="46" t="s">
        <v>15</v>
      </c>
      <c r="G7" s="46" t="s">
        <v>16</v>
      </c>
      <c r="H7" s="46">
        <v>4</v>
      </c>
      <c r="I7" s="46">
        <v>1</v>
      </c>
      <c r="K7" s="46">
        <v>1</v>
      </c>
      <c r="L7" s="46">
        <v>1</v>
      </c>
      <c r="N7" s="104">
        <v>44197</v>
      </c>
      <c r="O7" s="104">
        <v>44377</v>
      </c>
      <c r="P7" s="104">
        <v>44197</v>
      </c>
      <c r="Q7" s="104">
        <v>44377</v>
      </c>
      <c r="R7" s="117">
        <f>DATEDIF(P7,Q7,"d")+1</f>
        <v>181</v>
      </c>
      <c r="S7" s="117">
        <f>DATEDIF(O7,Q7,"d")</f>
        <v>0</v>
      </c>
      <c r="T7" s="126">
        <v>800000</v>
      </c>
      <c r="U7" s="126">
        <v>200000</v>
      </c>
      <c r="V7" s="126">
        <v>1200000</v>
      </c>
      <c r="W7" s="126">
        <v>250000</v>
      </c>
      <c r="X7" s="114" t="str">
        <f>IF(V7&gt;=30000000,"300억이상",IF(V7&gt;=5000000,"50~300억",IF(V7&gt;=1000000,"10~50억",IF(V7&lt;1000000,"10억미만",""))))</f>
        <v>10~50억</v>
      </c>
      <c r="Z7" s="4">
        <v>250000</v>
      </c>
      <c r="AA7" s="12">
        <v>0.13</v>
      </c>
      <c r="AB7" s="4">
        <v>32500</v>
      </c>
      <c r="AC7" s="6">
        <f>Z7*AA7</f>
        <v>32500</v>
      </c>
      <c r="AD7" s="5" t="str">
        <f>IF(AB7=AC7,"일치","불일치")</f>
        <v>일치</v>
      </c>
      <c r="AE7" s="4">
        <v>300000</v>
      </c>
      <c r="AF7" s="4">
        <v>282500</v>
      </c>
      <c r="AG7" s="12">
        <v>0.06</v>
      </c>
      <c r="AH7" s="4">
        <v>34950</v>
      </c>
      <c r="AI7" s="6">
        <f t="shared" ref="AI7:AI38" si="0">(AE7+AF7)*AG7</f>
        <v>34950</v>
      </c>
      <c r="AJ7" s="5" t="str">
        <f>IF(AH7=AI7,"일치","불일치")</f>
        <v>일치</v>
      </c>
      <c r="AK7" s="19">
        <f>SUM(Z7,AB7)</f>
        <v>282500</v>
      </c>
      <c r="AL7" s="5" t="str">
        <f>IF(AF7=AK7,"일치","불일치")</f>
        <v>일치</v>
      </c>
      <c r="AM7" s="4">
        <v>300000</v>
      </c>
      <c r="AN7" s="4">
        <v>250000</v>
      </c>
      <c r="AO7" s="4">
        <v>100000</v>
      </c>
      <c r="AP7" s="4">
        <v>650000</v>
      </c>
      <c r="AQ7" s="6">
        <f>SUM(AM7:AO7)</f>
        <v>650000</v>
      </c>
      <c r="AR7" s="5" t="str">
        <f>IF(AP7=AQ7,"일치","불일치")</f>
        <v>일치</v>
      </c>
      <c r="AS7" s="5" t="str">
        <f t="shared" ref="AS7:AS38" si="1">IF(AE7=AM7,"일치","불일치")</f>
        <v>일치</v>
      </c>
      <c r="AT7" s="5" t="str">
        <f t="shared" ref="AT7:AT38" si="2">IF(Z7=AN7,"일치","불일치")</f>
        <v>일치</v>
      </c>
      <c r="AU7" s="13"/>
      <c r="AV7" s="4">
        <v>400000</v>
      </c>
      <c r="AW7" s="12">
        <v>0.13</v>
      </c>
      <c r="AX7" s="4">
        <v>52000</v>
      </c>
      <c r="AY7" s="6">
        <f>AV7*AW7</f>
        <v>52000</v>
      </c>
      <c r="AZ7" s="5" t="str">
        <f>IF(AX7=AY7,"일치","불일치")</f>
        <v>일치</v>
      </c>
      <c r="BA7" s="4">
        <v>400000</v>
      </c>
      <c r="BB7" s="4">
        <v>452000</v>
      </c>
      <c r="BC7" s="12">
        <v>0.06</v>
      </c>
      <c r="BD7" s="4">
        <v>51120</v>
      </c>
      <c r="BE7" s="6">
        <f t="shared" ref="BE7:BE38" si="3">(BA7+BB7)*BC7</f>
        <v>51120</v>
      </c>
      <c r="BF7" s="5" t="str">
        <f>IF(BD7=BE7,"일치","불일치")</f>
        <v>일치</v>
      </c>
      <c r="BG7" s="6">
        <f t="shared" ref="BG7:BG38" si="4">SUM(AV7,AX7)</f>
        <v>452000</v>
      </c>
      <c r="BH7" s="5" t="str">
        <f t="shared" ref="BH7:BH38" si="5">IF(BB7=BG7,"일치","불일치")</f>
        <v>일치</v>
      </c>
      <c r="BI7" s="4">
        <v>400000</v>
      </c>
      <c r="BJ7" s="4">
        <v>400000</v>
      </c>
      <c r="BK7" s="4">
        <v>200000</v>
      </c>
      <c r="BL7" s="4">
        <v>1000000</v>
      </c>
      <c r="BM7" s="6">
        <f>SUM(BI7:BK7)</f>
        <v>1000000</v>
      </c>
      <c r="BN7" s="5" t="str">
        <f>IF(BL7=BM7,"일치","불일치")</f>
        <v>일치</v>
      </c>
      <c r="BO7" s="5" t="str">
        <f t="shared" ref="BO7:BO38" si="6">IF(BA7=BI7,"일치","불일치")</f>
        <v>일치</v>
      </c>
      <c r="BP7" s="5" t="str">
        <f t="shared" ref="BP7:BP38" si="7">IF(AV7=BJ7,"일치","불일치")</f>
        <v>일치</v>
      </c>
      <c r="BQ7" s="13"/>
      <c r="BR7" s="20">
        <v>5</v>
      </c>
      <c r="BS7" s="20">
        <v>98000</v>
      </c>
      <c r="BT7" s="21">
        <f>SUM(CF7,DC7)</f>
        <v>5</v>
      </c>
      <c r="BU7" s="21">
        <f>SUM(CG7,DD7)</f>
        <v>98000</v>
      </c>
      <c r="BV7" s="16" t="str">
        <f>IF(BR7=BT7,"일치","불일치")</f>
        <v>일치</v>
      </c>
      <c r="BW7" s="16" t="str">
        <f>IF(BS7=BU7,"일치","불일치")</f>
        <v>일치</v>
      </c>
      <c r="BX7" s="139">
        <f>BS7/AV7</f>
        <v>0.245</v>
      </c>
      <c r="BY7" s="142">
        <f>VLOOKUP(L7,유효범위!$B$4:$E$8,3,FALSE)</f>
        <v>7.0125000000000007E-2</v>
      </c>
      <c r="BZ7" s="142">
        <f>VLOOKUP(L7,유효범위!$B$4:$E$8,4,FALSE)</f>
        <v>0.28050000000000003</v>
      </c>
      <c r="CA7" s="113" t="str">
        <f>IF((BX7&gt;=BY7)*(BX7&lt;=BZ7),"유효","이상치")</f>
        <v>유효</v>
      </c>
      <c r="CB7" s="96">
        <f>AX7-BS7</f>
        <v>-46000</v>
      </c>
      <c r="CC7" s="22"/>
      <c r="CD7" s="22">
        <v>3</v>
      </c>
      <c r="CE7" s="22">
        <v>68000</v>
      </c>
      <c r="CF7" s="18">
        <f>SUM(CL7,CR7,CX7)</f>
        <v>3</v>
      </c>
      <c r="CG7" s="18">
        <f>SUM(CO7,CU7,DA7)</f>
        <v>68000</v>
      </c>
      <c r="CH7" s="16" t="str">
        <f>IF(CD7=CF7,"일치","불일치")</f>
        <v>일치</v>
      </c>
      <c r="CI7" s="16" t="str">
        <f>IF(CE7=CG7,"일치","불일치")</f>
        <v>일치</v>
      </c>
      <c r="CJ7">
        <v>1</v>
      </c>
      <c r="CK7">
        <v>1</v>
      </c>
      <c r="CL7" s="8">
        <v>1</v>
      </c>
      <c r="CM7" s="9">
        <v>44197</v>
      </c>
      <c r="CN7" s="9">
        <v>44316</v>
      </c>
      <c r="CO7" s="149">
        <v>30000</v>
      </c>
      <c r="CP7">
        <v>3</v>
      </c>
      <c r="CQ7">
        <v>3</v>
      </c>
      <c r="CR7" s="8">
        <v>1</v>
      </c>
      <c r="CS7" s="9">
        <v>44197</v>
      </c>
      <c r="CT7" s="9">
        <v>44316</v>
      </c>
      <c r="CU7" s="149">
        <v>20000</v>
      </c>
      <c r="CV7">
        <v>4</v>
      </c>
      <c r="CW7">
        <v>4</v>
      </c>
      <c r="CX7" s="8">
        <v>1</v>
      </c>
      <c r="CY7" s="10">
        <v>44197</v>
      </c>
      <c r="CZ7" s="10">
        <v>44377</v>
      </c>
      <c r="DA7" s="149">
        <v>18000</v>
      </c>
      <c r="DC7" s="8">
        <v>2</v>
      </c>
      <c r="DD7" s="149">
        <v>30000</v>
      </c>
      <c r="DF7" s="149">
        <v>107000</v>
      </c>
      <c r="DG7" s="19">
        <f>SUM(DN7:DS7)</f>
        <v>107000</v>
      </c>
      <c r="DH7" s="5" t="str">
        <f>IF(DF7=DG7,"일치","불일치")</f>
        <v>일치</v>
      </c>
      <c r="DI7" s="139">
        <f>DF7/(BA7+BB7)</f>
        <v>0.12558685446009391</v>
      </c>
      <c r="DJ7" s="142">
        <f>VLOOKUP(L7,유효범위!$B$11:$E$15,3,FALSE)</f>
        <v>3.3156249999999998E-2</v>
      </c>
      <c r="DK7" s="142">
        <f>VLOOKUP(L7,유효범위!$B$11:$E$15,4,FALSE)</f>
        <v>0.13262499999999999</v>
      </c>
      <c r="DL7" s="113" t="str">
        <f>IF((DI7&gt;=DJ7)*(DI7&lt;=DK7),"유효","이상치")</f>
        <v>유효</v>
      </c>
      <c r="DM7" s="148">
        <f>BD7-DF7</f>
        <v>-55880</v>
      </c>
      <c r="DN7" s="149">
        <v>50000</v>
      </c>
      <c r="DO7" s="149">
        <v>50000</v>
      </c>
      <c r="DP7" s="149">
        <v>3000</v>
      </c>
      <c r="DQ7" s="149">
        <v>1000</v>
      </c>
      <c r="DR7" s="149">
        <v>2000</v>
      </c>
      <c r="DS7" s="149">
        <v>1000</v>
      </c>
    </row>
    <row r="8" spans="1:123" x14ac:dyDescent="0.3">
      <c r="R8" s="117">
        <f t="shared" ref="R8:R71" si="8">DATEDIF(P8,Q8,"d")+1</f>
        <v>1</v>
      </c>
      <c r="S8" s="117">
        <f t="shared" ref="S8:S71" si="9">DATEDIF(O8,Q8,"d")</f>
        <v>0</v>
      </c>
      <c r="X8" s="114" t="str">
        <f t="shared" ref="X8:X71" si="10">IF(V8&gt;=30000000,"300억이상",IF(V8&gt;=5000000,"50~300억",IF(V8&gt;=1000000,"10~50억",IF(V8&lt;1000000,"10억미만",""))))</f>
        <v>10억미만</v>
      </c>
      <c r="AC8" s="6">
        <f t="shared" ref="AC8:AC71" si="11">Z8*AA8</f>
        <v>0</v>
      </c>
      <c r="AD8" s="5" t="str">
        <f t="shared" ref="AD8:AD71" si="12">IF(AB8=AC8,"일치","불일치")</f>
        <v>일치</v>
      </c>
      <c r="AI8" s="6">
        <f t="shared" si="0"/>
        <v>0</v>
      </c>
      <c r="AJ8" s="5" t="str">
        <f t="shared" ref="AJ8:AJ71" si="13">IF(AH8=AI8,"일치","불일치")</f>
        <v>일치</v>
      </c>
      <c r="AK8" s="19">
        <f t="shared" ref="AK8:AK71" si="14">SUM(Z8,AB8)</f>
        <v>0</v>
      </c>
      <c r="AL8" s="5" t="str">
        <f t="shared" ref="AL8:AL71" si="15">IF(AF8=AK8,"일치","불일치")</f>
        <v>일치</v>
      </c>
      <c r="AQ8" s="6">
        <f t="shared" ref="AQ8:AQ71" si="16">SUM(AM8:AO8)</f>
        <v>0</v>
      </c>
      <c r="AR8" s="5" t="str">
        <f t="shared" ref="AR8:AR71" si="17">IF(AP8=AQ8,"일치","불일치")</f>
        <v>일치</v>
      </c>
      <c r="AS8" s="5" t="str">
        <f t="shared" si="1"/>
        <v>일치</v>
      </c>
      <c r="AT8" s="5" t="str">
        <f t="shared" si="2"/>
        <v>일치</v>
      </c>
      <c r="AU8" s="13"/>
      <c r="AY8" s="6">
        <f t="shared" ref="AY8:AY71" si="18">AV8*AW8</f>
        <v>0</v>
      </c>
      <c r="AZ8" s="5" t="str">
        <f t="shared" ref="AZ8:AZ71" si="19">IF(AX8=AY8,"일치","불일치")</f>
        <v>일치</v>
      </c>
      <c r="BE8" s="6">
        <f t="shared" si="3"/>
        <v>0</v>
      </c>
      <c r="BF8" s="5" t="str">
        <f t="shared" ref="BF8:BF71" si="20">IF(BD8=BE8,"일치","불일치")</f>
        <v>일치</v>
      </c>
      <c r="BG8" s="6">
        <f t="shared" si="4"/>
        <v>0</v>
      </c>
      <c r="BH8" s="5" t="str">
        <f t="shared" si="5"/>
        <v>일치</v>
      </c>
      <c r="BM8" s="6">
        <f t="shared" ref="BM8:BM71" si="21">SUM(BI8:BK8)</f>
        <v>0</v>
      </c>
      <c r="BN8" s="5" t="str">
        <f t="shared" ref="BN8:BN71" si="22">IF(BL8=BM8,"일치","불일치")</f>
        <v>일치</v>
      </c>
      <c r="BO8" s="5" t="str">
        <f t="shared" si="6"/>
        <v>일치</v>
      </c>
      <c r="BP8" s="5" t="str">
        <f t="shared" si="7"/>
        <v>일치</v>
      </c>
      <c r="BQ8" s="13"/>
      <c r="BT8" s="21">
        <f t="shared" ref="BT8:BT71" si="23">SUM(CF8,DC8)</f>
        <v>0</v>
      </c>
      <c r="BU8" s="21">
        <f t="shared" ref="BU8:BU71" si="24">SUM(CG8,DD8)</f>
        <v>0</v>
      </c>
      <c r="BV8" s="16" t="str">
        <f t="shared" ref="BV8:BV71" si="25">IF(BR8=BT8,"일치","불일치")</f>
        <v>일치</v>
      </c>
      <c r="BW8" s="16" t="str">
        <f t="shared" ref="BW8:BW71" si="26">IF(BS8=BU8,"일치","불일치")</f>
        <v>일치</v>
      </c>
      <c r="BX8" s="139" t="e">
        <f t="shared" ref="BX8:BX71" si="27">BS8/AV8</f>
        <v>#DIV/0!</v>
      </c>
      <c r="BY8" s="142" t="e">
        <f>VLOOKUP(L8,유효범위!$B$4:$E$8,3,FALSE)</f>
        <v>#N/A</v>
      </c>
      <c r="BZ8" s="142" t="e">
        <f>VLOOKUP(L8,유효범위!$B$4:$E$8,4,FALSE)</f>
        <v>#N/A</v>
      </c>
      <c r="CA8" s="113" t="e">
        <f t="shared" ref="CA8:CA71" si="28">IF((BX8&gt;=BY8)*(BX8&lt;=BZ8),"유효","이상치")</f>
        <v>#DIV/0!</v>
      </c>
      <c r="CB8" s="96">
        <f t="shared" ref="CB8:CB71" si="29">AX8-BS8</f>
        <v>0</v>
      </c>
      <c r="CC8" s="22"/>
      <c r="CD8" s="22"/>
      <c r="CE8" s="22"/>
      <c r="CF8" s="18">
        <f t="shared" ref="CF8:CF71" si="30">SUM(CL8,CR8,CX8)</f>
        <v>0</v>
      </c>
      <c r="CG8" s="18">
        <f t="shared" ref="CG8:CG71" si="31">SUM(CO8,CU8,DA8)</f>
        <v>0</v>
      </c>
      <c r="CH8" s="16" t="str">
        <f t="shared" ref="CH8:CH71" si="32">IF(CD8=CF8,"일치","불일치")</f>
        <v>일치</v>
      </c>
      <c r="CI8" s="16" t="str">
        <f t="shared" ref="CI8:CI71" si="33">IF(CE8=CG8,"일치","불일치")</f>
        <v>일치</v>
      </c>
      <c r="DG8" s="19">
        <f t="shared" ref="DG8:DG71" si="34">SUM(DN8:DS8)</f>
        <v>0</v>
      </c>
      <c r="DH8" s="5" t="str">
        <f t="shared" ref="DH8:DH71" si="35">IF(DF8=DG8,"일치","불일치")</f>
        <v>일치</v>
      </c>
      <c r="DI8" s="139" t="e">
        <f t="shared" ref="DI8:DI71" si="36">DF8/(BA8+BB8)</f>
        <v>#DIV/0!</v>
      </c>
      <c r="DJ8" s="142" t="e">
        <f>VLOOKUP(L8,유효범위!$B$11:$E$15,3,FALSE)</f>
        <v>#N/A</v>
      </c>
      <c r="DK8" s="142" t="e">
        <f>VLOOKUP(L8,유효범위!$B$11:$E$15,4,FALSE)</f>
        <v>#N/A</v>
      </c>
      <c r="DL8" s="113" t="e">
        <f t="shared" ref="DL8:DL71" si="37">IF((DI8&gt;=DJ8)*(DI8&lt;=DK8),"유효","이상치")</f>
        <v>#DIV/0!</v>
      </c>
      <c r="DM8" s="148">
        <f t="shared" ref="DM8:DM71" si="38">BD8-DF8</f>
        <v>0</v>
      </c>
    </row>
    <row r="9" spans="1:123" x14ac:dyDescent="0.3">
      <c r="R9" s="117">
        <f t="shared" si="8"/>
        <v>1</v>
      </c>
      <c r="S9" s="117">
        <f t="shared" si="9"/>
        <v>0</v>
      </c>
      <c r="X9" s="114" t="str">
        <f t="shared" si="10"/>
        <v>10억미만</v>
      </c>
      <c r="AC9" s="6">
        <f t="shared" si="11"/>
        <v>0</v>
      </c>
      <c r="AD9" s="5" t="str">
        <f t="shared" si="12"/>
        <v>일치</v>
      </c>
      <c r="AI9" s="6">
        <f t="shared" si="0"/>
        <v>0</v>
      </c>
      <c r="AJ9" s="5" t="str">
        <f t="shared" si="13"/>
        <v>일치</v>
      </c>
      <c r="AK9" s="19">
        <f t="shared" si="14"/>
        <v>0</v>
      </c>
      <c r="AL9" s="5" t="str">
        <f t="shared" si="15"/>
        <v>일치</v>
      </c>
      <c r="AQ9" s="6">
        <f t="shared" si="16"/>
        <v>0</v>
      </c>
      <c r="AR9" s="5" t="str">
        <f t="shared" si="17"/>
        <v>일치</v>
      </c>
      <c r="AS9" s="5" t="str">
        <f t="shared" si="1"/>
        <v>일치</v>
      </c>
      <c r="AT9" s="5" t="str">
        <f t="shared" si="2"/>
        <v>일치</v>
      </c>
      <c r="AU9" s="13"/>
      <c r="AY9" s="6">
        <f t="shared" si="18"/>
        <v>0</v>
      </c>
      <c r="AZ9" s="5" t="str">
        <f t="shared" si="19"/>
        <v>일치</v>
      </c>
      <c r="BE9" s="6">
        <f t="shared" si="3"/>
        <v>0</v>
      </c>
      <c r="BF9" s="5" t="str">
        <f t="shared" si="20"/>
        <v>일치</v>
      </c>
      <c r="BG9" s="6">
        <f t="shared" si="4"/>
        <v>0</v>
      </c>
      <c r="BH9" s="5" t="str">
        <f t="shared" si="5"/>
        <v>일치</v>
      </c>
      <c r="BM9" s="6">
        <f t="shared" si="21"/>
        <v>0</v>
      </c>
      <c r="BN9" s="5" t="str">
        <f t="shared" si="22"/>
        <v>일치</v>
      </c>
      <c r="BO9" s="5" t="str">
        <f t="shared" si="6"/>
        <v>일치</v>
      </c>
      <c r="BP9" s="5" t="str">
        <f t="shared" si="7"/>
        <v>일치</v>
      </c>
      <c r="BQ9" s="13"/>
      <c r="BT9" s="21">
        <f t="shared" si="23"/>
        <v>0</v>
      </c>
      <c r="BU9" s="21">
        <f t="shared" si="24"/>
        <v>0</v>
      </c>
      <c r="BV9" s="16" t="str">
        <f t="shared" si="25"/>
        <v>일치</v>
      </c>
      <c r="BW9" s="16" t="str">
        <f t="shared" si="26"/>
        <v>일치</v>
      </c>
      <c r="BX9" s="139" t="e">
        <f t="shared" si="27"/>
        <v>#DIV/0!</v>
      </c>
      <c r="BY9" s="142" t="e">
        <f>VLOOKUP(L9,유효범위!$B$4:$E$8,3,FALSE)</f>
        <v>#N/A</v>
      </c>
      <c r="BZ9" s="142" t="e">
        <f>VLOOKUP(L9,유효범위!$B$4:$E$8,4,FALSE)</f>
        <v>#N/A</v>
      </c>
      <c r="CA9" s="113" t="e">
        <f t="shared" si="28"/>
        <v>#DIV/0!</v>
      </c>
      <c r="CB9" s="96">
        <f t="shared" si="29"/>
        <v>0</v>
      </c>
      <c r="CC9" s="22"/>
      <c r="CD9" s="22"/>
      <c r="CE9" s="22"/>
      <c r="CF9" s="18">
        <f t="shared" si="30"/>
        <v>0</v>
      </c>
      <c r="CG9" s="18">
        <f t="shared" si="31"/>
        <v>0</v>
      </c>
      <c r="CH9" s="16" t="str">
        <f t="shared" si="32"/>
        <v>일치</v>
      </c>
      <c r="CI9" s="16" t="str">
        <f t="shared" si="33"/>
        <v>일치</v>
      </c>
      <c r="DG9" s="19">
        <f t="shared" si="34"/>
        <v>0</v>
      </c>
      <c r="DH9" s="5" t="str">
        <f t="shared" si="35"/>
        <v>일치</v>
      </c>
      <c r="DI9" s="139" t="e">
        <f t="shared" si="36"/>
        <v>#DIV/0!</v>
      </c>
      <c r="DJ9" s="142" t="e">
        <f>VLOOKUP(L9,유효범위!$B$11:$E$15,3,FALSE)</f>
        <v>#N/A</v>
      </c>
      <c r="DK9" s="142" t="e">
        <f>VLOOKUP(L9,유효범위!$B$11:$E$15,4,FALSE)</f>
        <v>#N/A</v>
      </c>
      <c r="DL9" s="113" t="e">
        <f t="shared" si="37"/>
        <v>#DIV/0!</v>
      </c>
      <c r="DM9" s="148">
        <f t="shared" si="38"/>
        <v>0</v>
      </c>
    </row>
    <row r="10" spans="1:123" x14ac:dyDescent="0.3">
      <c r="R10" s="117">
        <f t="shared" si="8"/>
        <v>1</v>
      </c>
      <c r="S10" s="117">
        <f t="shared" si="9"/>
        <v>0</v>
      </c>
      <c r="X10" s="114" t="str">
        <f t="shared" si="10"/>
        <v>10억미만</v>
      </c>
      <c r="AC10" s="6">
        <f t="shared" si="11"/>
        <v>0</v>
      </c>
      <c r="AD10" s="5" t="str">
        <f t="shared" si="12"/>
        <v>일치</v>
      </c>
      <c r="AI10" s="6">
        <f t="shared" si="0"/>
        <v>0</v>
      </c>
      <c r="AJ10" s="5" t="str">
        <f t="shared" si="13"/>
        <v>일치</v>
      </c>
      <c r="AK10" s="19">
        <f t="shared" si="14"/>
        <v>0</v>
      </c>
      <c r="AL10" s="5" t="str">
        <f t="shared" si="15"/>
        <v>일치</v>
      </c>
      <c r="AQ10" s="6">
        <f t="shared" si="16"/>
        <v>0</v>
      </c>
      <c r="AR10" s="5" t="str">
        <f t="shared" si="17"/>
        <v>일치</v>
      </c>
      <c r="AS10" s="5" t="str">
        <f t="shared" si="1"/>
        <v>일치</v>
      </c>
      <c r="AT10" s="5" t="str">
        <f t="shared" si="2"/>
        <v>일치</v>
      </c>
      <c r="AU10" s="13"/>
      <c r="AY10" s="6">
        <f t="shared" si="18"/>
        <v>0</v>
      </c>
      <c r="AZ10" s="5" t="str">
        <f t="shared" si="19"/>
        <v>일치</v>
      </c>
      <c r="BE10" s="6">
        <f t="shared" si="3"/>
        <v>0</v>
      </c>
      <c r="BF10" s="5" t="str">
        <f t="shared" si="20"/>
        <v>일치</v>
      </c>
      <c r="BG10" s="6">
        <f t="shared" si="4"/>
        <v>0</v>
      </c>
      <c r="BH10" s="5" t="str">
        <f t="shared" si="5"/>
        <v>일치</v>
      </c>
      <c r="BM10" s="6">
        <f t="shared" si="21"/>
        <v>0</v>
      </c>
      <c r="BN10" s="5" t="str">
        <f t="shared" si="22"/>
        <v>일치</v>
      </c>
      <c r="BO10" s="5" t="str">
        <f t="shared" si="6"/>
        <v>일치</v>
      </c>
      <c r="BP10" s="5" t="str">
        <f t="shared" si="7"/>
        <v>일치</v>
      </c>
      <c r="BQ10" s="13"/>
      <c r="BT10" s="21">
        <f t="shared" si="23"/>
        <v>0</v>
      </c>
      <c r="BU10" s="21">
        <f t="shared" si="24"/>
        <v>0</v>
      </c>
      <c r="BV10" s="16" t="str">
        <f t="shared" si="25"/>
        <v>일치</v>
      </c>
      <c r="BW10" s="16" t="str">
        <f t="shared" si="26"/>
        <v>일치</v>
      </c>
      <c r="BX10" s="139" t="e">
        <f t="shared" si="27"/>
        <v>#DIV/0!</v>
      </c>
      <c r="BY10" s="142" t="e">
        <f>VLOOKUP(L10,유효범위!$B$4:$E$8,3,FALSE)</f>
        <v>#N/A</v>
      </c>
      <c r="BZ10" s="142" t="e">
        <f>VLOOKUP(L10,유효범위!$B$4:$E$8,4,FALSE)</f>
        <v>#N/A</v>
      </c>
      <c r="CA10" s="113" t="e">
        <f t="shared" si="28"/>
        <v>#DIV/0!</v>
      </c>
      <c r="CB10" s="96">
        <f t="shared" si="29"/>
        <v>0</v>
      </c>
      <c r="CC10" s="22"/>
      <c r="CD10" s="22"/>
      <c r="CE10" s="22"/>
      <c r="CF10" s="18">
        <f t="shared" si="30"/>
        <v>0</v>
      </c>
      <c r="CG10" s="18">
        <f t="shared" si="31"/>
        <v>0</v>
      </c>
      <c r="CH10" s="16" t="str">
        <f t="shared" si="32"/>
        <v>일치</v>
      </c>
      <c r="CI10" s="16" t="str">
        <f t="shared" si="33"/>
        <v>일치</v>
      </c>
      <c r="DG10" s="19">
        <f t="shared" si="34"/>
        <v>0</v>
      </c>
      <c r="DH10" s="5" t="str">
        <f t="shared" si="35"/>
        <v>일치</v>
      </c>
      <c r="DI10" s="139" t="e">
        <f t="shared" si="36"/>
        <v>#DIV/0!</v>
      </c>
      <c r="DJ10" s="142" t="e">
        <f>VLOOKUP(L10,유효범위!$B$11:$E$15,3,FALSE)</f>
        <v>#N/A</v>
      </c>
      <c r="DK10" s="142" t="e">
        <f>VLOOKUP(L10,유효범위!$B$11:$E$15,4,FALSE)</f>
        <v>#N/A</v>
      </c>
      <c r="DL10" s="113" t="e">
        <f t="shared" si="37"/>
        <v>#DIV/0!</v>
      </c>
      <c r="DM10" s="148">
        <f t="shared" si="38"/>
        <v>0</v>
      </c>
    </row>
    <row r="11" spans="1:123" x14ac:dyDescent="0.3">
      <c r="R11" s="117">
        <f t="shared" si="8"/>
        <v>1</v>
      </c>
      <c r="S11" s="117">
        <f t="shared" si="9"/>
        <v>0</v>
      </c>
      <c r="X11" s="114" t="str">
        <f t="shared" si="10"/>
        <v>10억미만</v>
      </c>
      <c r="AC11" s="6">
        <f t="shared" si="11"/>
        <v>0</v>
      </c>
      <c r="AD11" s="5" t="str">
        <f t="shared" si="12"/>
        <v>일치</v>
      </c>
      <c r="AI11" s="6">
        <f t="shared" si="0"/>
        <v>0</v>
      </c>
      <c r="AJ11" s="5" t="str">
        <f t="shared" si="13"/>
        <v>일치</v>
      </c>
      <c r="AK11" s="19">
        <f t="shared" si="14"/>
        <v>0</v>
      </c>
      <c r="AL11" s="5" t="str">
        <f t="shared" si="15"/>
        <v>일치</v>
      </c>
      <c r="AQ11" s="6">
        <f t="shared" si="16"/>
        <v>0</v>
      </c>
      <c r="AR11" s="5" t="str">
        <f t="shared" si="17"/>
        <v>일치</v>
      </c>
      <c r="AS11" s="5" t="str">
        <f t="shared" si="1"/>
        <v>일치</v>
      </c>
      <c r="AT11" s="5" t="str">
        <f t="shared" si="2"/>
        <v>일치</v>
      </c>
      <c r="AU11" s="13"/>
      <c r="AY11" s="6">
        <f t="shared" si="18"/>
        <v>0</v>
      </c>
      <c r="AZ11" s="5" t="str">
        <f t="shared" si="19"/>
        <v>일치</v>
      </c>
      <c r="BE11" s="6">
        <f t="shared" si="3"/>
        <v>0</v>
      </c>
      <c r="BF11" s="5" t="str">
        <f t="shared" si="20"/>
        <v>일치</v>
      </c>
      <c r="BG11" s="6">
        <f t="shared" si="4"/>
        <v>0</v>
      </c>
      <c r="BH11" s="5" t="str">
        <f t="shared" si="5"/>
        <v>일치</v>
      </c>
      <c r="BM11" s="6">
        <f t="shared" si="21"/>
        <v>0</v>
      </c>
      <c r="BN11" s="5" t="str">
        <f t="shared" si="22"/>
        <v>일치</v>
      </c>
      <c r="BO11" s="5" t="str">
        <f t="shared" si="6"/>
        <v>일치</v>
      </c>
      <c r="BP11" s="5" t="str">
        <f t="shared" si="7"/>
        <v>일치</v>
      </c>
      <c r="BQ11" s="13"/>
      <c r="BT11" s="21">
        <f t="shared" si="23"/>
        <v>0</v>
      </c>
      <c r="BU11" s="21">
        <f t="shared" si="24"/>
        <v>0</v>
      </c>
      <c r="BV11" s="16" t="str">
        <f t="shared" si="25"/>
        <v>일치</v>
      </c>
      <c r="BW11" s="16" t="str">
        <f t="shared" si="26"/>
        <v>일치</v>
      </c>
      <c r="BX11" s="139" t="e">
        <f t="shared" si="27"/>
        <v>#DIV/0!</v>
      </c>
      <c r="BY11" s="142" t="e">
        <f>VLOOKUP(L11,유효범위!$B$4:$E$8,3,FALSE)</f>
        <v>#N/A</v>
      </c>
      <c r="BZ11" s="142" t="e">
        <f>VLOOKUP(L11,유효범위!$B$4:$E$8,4,FALSE)</f>
        <v>#N/A</v>
      </c>
      <c r="CA11" s="113" t="e">
        <f t="shared" si="28"/>
        <v>#DIV/0!</v>
      </c>
      <c r="CB11" s="96">
        <f t="shared" si="29"/>
        <v>0</v>
      </c>
      <c r="CC11" s="22"/>
      <c r="CD11" s="22"/>
      <c r="CE11" s="22"/>
      <c r="CF11" s="18">
        <f t="shared" si="30"/>
        <v>0</v>
      </c>
      <c r="CG11" s="18">
        <f t="shared" si="31"/>
        <v>0</v>
      </c>
      <c r="CH11" s="16" t="str">
        <f t="shared" si="32"/>
        <v>일치</v>
      </c>
      <c r="CI11" s="16" t="str">
        <f t="shared" si="33"/>
        <v>일치</v>
      </c>
      <c r="DG11" s="19">
        <f t="shared" si="34"/>
        <v>0</v>
      </c>
      <c r="DH11" s="5" t="str">
        <f t="shared" si="35"/>
        <v>일치</v>
      </c>
      <c r="DI11" s="139" t="e">
        <f t="shared" si="36"/>
        <v>#DIV/0!</v>
      </c>
      <c r="DJ11" s="142" t="e">
        <f>VLOOKUP(L11,유효범위!$B$11:$E$15,3,FALSE)</f>
        <v>#N/A</v>
      </c>
      <c r="DK11" s="142" t="e">
        <f>VLOOKUP(L11,유효범위!$B$11:$E$15,4,FALSE)</f>
        <v>#N/A</v>
      </c>
      <c r="DL11" s="113" t="e">
        <f t="shared" si="37"/>
        <v>#DIV/0!</v>
      </c>
      <c r="DM11" s="148">
        <f t="shared" si="38"/>
        <v>0</v>
      </c>
    </row>
    <row r="12" spans="1:123" x14ac:dyDescent="0.3">
      <c r="R12" s="117">
        <f t="shared" si="8"/>
        <v>1</v>
      </c>
      <c r="S12" s="117">
        <f t="shared" si="9"/>
        <v>0</v>
      </c>
      <c r="X12" s="114" t="str">
        <f t="shared" si="10"/>
        <v>10억미만</v>
      </c>
      <c r="AC12" s="6">
        <f t="shared" si="11"/>
        <v>0</v>
      </c>
      <c r="AD12" s="5" t="str">
        <f t="shared" si="12"/>
        <v>일치</v>
      </c>
      <c r="AI12" s="6">
        <f t="shared" si="0"/>
        <v>0</v>
      </c>
      <c r="AJ12" s="5" t="str">
        <f t="shared" si="13"/>
        <v>일치</v>
      </c>
      <c r="AK12" s="19">
        <f t="shared" si="14"/>
        <v>0</v>
      </c>
      <c r="AL12" s="5" t="str">
        <f t="shared" si="15"/>
        <v>일치</v>
      </c>
      <c r="AQ12" s="6">
        <f t="shared" si="16"/>
        <v>0</v>
      </c>
      <c r="AR12" s="5" t="str">
        <f t="shared" si="17"/>
        <v>일치</v>
      </c>
      <c r="AS12" s="5" t="str">
        <f t="shared" si="1"/>
        <v>일치</v>
      </c>
      <c r="AT12" s="5" t="str">
        <f t="shared" si="2"/>
        <v>일치</v>
      </c>
      <c r="AU12" s="13"/>
      <c r="AY12" s="6">
        <f t="shared" si="18"/>
        <v>0</v>
      </c>
      <c r="AZ12" s="5" t="str">
        <f t="shared" si="19"/>
        <v>일치</v>
      </c>
      <c r="BE12" s="6">
        <f t="shared" si="3"/>
        <v>0</v>
      </c>
      <c r="BF12" s="5" t="str">
        <f t="shared" si="20"/>
        <v>일치</v>
      </c>
      <c r="BG12" s="6">
        <f t="shared" si="4"/>
        <v>0</v>
      </c>
      <c r="BH12" s="5" t="str">
        <f t="shared" si="5"/>
        <v>일치</v>
      </c>
      <c r="BM12" s="6">
        <f t="shared" si="21"/>
        <v>0</v>
      </c>
      <c r="BN12" s="5" t="str">
        <f t="shared" si="22"/>
        <v>일치</v>
      </c>
      <c r="BO12" s="5" t="str">
        <f t="shared" si="6"/>
        <v>일치</v>
      </c>
      <c r="BP12" s="5" t="str">
        <f t="shared" si="7"/>
        <v>일치</v>
      </c>
      <c r="BQ12" s="13"/>
      <c r="BT12" s="21">
        <f t="shared" si="23"/>
        <v>0</v>
      </c>
      <c r="BU12" s="21">
        <f t="shared" si="24"/>
        <v>0</v>
      </c>
      <c r="BV12" s="16" t="str">
        <f t="shared" si="25"/>
        <v>일치</v>
      </c>
      <c r="BW12" s="16" t="str">
        <f t="shared" si="26"/>
        <v>일치</v>
      </c>
      <c r="BX12" s="139" t="e">
        <f t="shared" si="27"/>
        <v>#DIV/0!</v>
      </c>
      <c r="BY12" s="142" t="e">
        <f>VLOOKUP(L12,유효범위!$B$4:$E$8,3,FALSE)</f>
        <v>#N/A</v>
      </c>
      <c r="BZ12" s="142" t="e">
        <f>VLOOKUP(L12,유효범위!$B$4:$E$8,4,FALSE)</f>
        <v>#N/A</v>
      </c>
      <c r="CA12" s="113" t="e">
        <f t="shared" si="28"/>
        <v>#DIV/0!</v>
      </c>
      <c r="CB12" s="96">
        <f t="shared" si="29"/>
        <v>0</v>
      </c>
      <c r="CC12" s="22"/>
      <c r="CD12" s="22"/>
      <c r="CE12" s="22"/>
      <c r="CF12" s="18">
        <f t="shared" si="30"/>
        <v>0</v>
      </c>
      <c r="CG12" s="18">
        <f t="shared" si="31"/>
        <v>0</v>
      </c>
      <c r="CH12" s="16" t="str">
        <f t="shared" si="32"/>
        <v>일치</v>
      </c>
      <c r="CI12" s="16" t="str">
        <f t="shared" si="33"/>
        <v>일치</v>
      </c>
      <c r="DG12" s="19">
        <f t="shared" si="34"/>
        <v>0</v>
      </c>
      <c r="DH12" s="5" t="str">
        <f t="shared" si="35"/>
        <v>일치</v>
      </c>
      <c r="DI12" s="139" t="e">
        <f t="shared" si="36"/>
        <v>#DIV/0!</v>
      </c>
      <c r="DJ12" s="142" t="e">
        <f>VLOOKUP(L12,유효범위!$B$11:$E$15,3,FALSE)</f>
        <v>#N/A</v>
      </c>
      <c r="DK12" s="142" t="e">
        <f>VLOOKUP(L12,유효범위!$B$11:$E$15,4,FALSE)</f>
        <v>#N/A</v>
      </c>
      <c r="DL12" s="113" t="e">
        <f t="shared" si="37"/>
        <v>#DIV/0!</v>
      </c>
      <c r="DM12" s="148">
        <f t="shared" si="38"/>
        <v>0</v>
      </c>
    </row>
    <row r="13" spans="1:123" x14ac:dyDescent="0.3">
      <c r="R13" s="117">
        <f t="shared" si="8"/>
        <v>1</v>
      </c>
      <c r="S13" s="117">
        <f t="shared" si="9"/>
        <v>0</v>
      </c>
      <c r="X13" s="114" t="str">
        <f t="shared" si="10"/>
        <v>10억미만</v>
      </c>
      <c r="AC13" s="6">
        <f t="shared" si="11"/>
        <v>0</v>
      </c>
      <c r="AD13" s="5" t="str">
        <f t="shared" si="12"/>
        <v>일치</v>
      </c>
      <c r="AI13" s="6">
        <f t="shared" si="0"/>
        <v>0</v>
      </c>
      <c r="AJ13" s="5" t="str">
        <f t="shared" si="13"/>
        <v>일치</v>
      </c>
      <c r="AK13" s="19">
        <f t="shared" si="14"/>
        <v>0</v>
      </c>
      <c r="AL13" s="5" t="str">
        <f t="shared" si="15"/>
        <v>일치</v>
      </c>
      <c r="AQ13" s="6">
        <f t="shared" si="16"/>
        <v>0</v>
      </c>
      <c r="AR13" s="5" t="str">
        <f t="shared" si="17"/>
        <v>일치</v>
      </c>
      <c r="AS13" s="5" t="str">
        <f t="shared" si="1"/>
        <v>일치</v>
      </c>
      <c r="AT13" s="5" t="str">
        <f t="shared" si="2"/>
        <v>일치</v>
      </c>
      <c r="AU13" s="13"/>
      <c r="AY13" s="6">
        <f t="shared" si="18"/>
        <v>0</v>
      </c>
      <c r="AZ13" s="5" t="str">
        <f t="shared" si="19"/>
        <v>일치</v>
      </c>
      <c r="BE13" s="6">
        <f t="shared" si="3"/>
        <v>0</v>
      </c>
      <c r="BF13" s="5" t="str">
        <f t="shared" si="20"/>
        <v>일치</v>
      </c>
      <c r="BG13" s="6">
        <f t="shared" si="4"/>
        <v>0</v>
      </c>
      <c r="BH13" s="5" t="str">
        <f t="shared" si="5"/>
        <v>일치</v>
      </c>
      <c r="BM13" s="6">
        <f t="shared" si="21"/>
        <v>0</v>
      </c>
      <c r="BN13" s="5" t="str">
        <f t="shared" si="22"/>
        <v>일치</v>
      </c>
      <c r="BO13" s="5" t="str">
        <f t="shared" si="6"/>
        <v>일치</v>
      </c>
      <c r="BP13" s="5" t="str">
        <f t="shared" si="7"/>
        <v>일치</v>
      </c>
      <c r="BQ13" s="13"/>
      <c r="BT13" s="21">
        <f t="shared" si="23"/>
        <v>0</v>
      </c>
      <c r="BU13" s="21">
        <f t="shared" si="24"/>
        <v>0</v>
      </c>
      <c r="BV13" s="16" t="str">
        <f t="shared" si="25"/>
        <v>일치</v>
      </c>
      <c r="BW13" s="16" t="str">
        <f t="shared" si="26"/>
        <v>일치</v>
      </c>
      <c r="BX13" s="139" t="e">
        <f t="shared" si="27"/>
        <v>#DIV/0!</v>
      </c>
      <c r="BY13" s="142" t="e">
        <f>VLOOKUP(L13,유효범위!$B$4:$E$8,3,FALSE)</f>
        <v>#N/A</v>
      </c>
      <c r="BZ13" s="142" t="e">
        <f>VLOOKUP(L13,유효범위!$B$4:$E$8,4,FALSE)</f>
        <v>#N/A</v>
      </c>
      <c r="CA13" s="113" t="e">
        <f t="shared" si="28"/>
        <v>#DIV/0!</v>
      </c>
      <c r="CB13" s="96">
        <f t="shared" si="29"/>
        <v>0</v>
      </c>
      <c r="CC13" s="22"/>
      <c r="CD13" s="22"/>
      <c r="CE13" s="22"/>
      <c r="CF13" s="18">
        <f t="shared" si="30"/>
        <v>0</v>
      </c>
      <c r="CG13" s="18">
        <f t="shared" si="31"/>
        <v>0</v>
      </c>
      <c r="CH13" s="16" t="str">
        <f t="shared" si="32"/>
        <v>일치</v>
      </c>
      <c r="CI13" s="16" t="str">
        <f t="shared" si="33"/>
        <v>일치</v>
      </c>
      <c r="DG13" s="19">
        <f t="shared" si="34"/>
        <v>0</v>
      </c>
      <c r="DH13" s="5" t="str">
        <f t="shared" si="35"/>
        <v>일치</v>
      </c>
      <c r="DI13" s="139" t="e">
        <f t="shared" si="36"/>
        <v>#DIV/0!</v>
      </c>
      <c r="DJ13" s="142" t="e">
        <f>VLOOKUP(L13,유효범위!$B$11:$E$15,3,FALSE)</f>
        <v>#N/A</v>
      </c>
      <c r="DK13" s="142" t="e">
        <f>VLOOKUP(L13,유효범위!$B$11:$E$15,4,FALSE)</f>
        <v>#N/A</v>
      </c>
      <c r="DL13" s="113" t="e">
        <f t="shared" si="37"/>
        <v>#DIV/0!</v>
      </c>
      <c r="DM13" s="148">
        <f t="shared" si="38"/>
        <v>0</v>
      </c>
    </row>
    <row r="14" spans="1:123" x14ac:dyDescent="0.3">
      <c r="R14" s="117">
        <f t="shared" si="8"/>
        <v>1</v>
      </c>
      <c r="S14" s="117">
        <f t="shared" si="9"/>
        <v>0</v>
      </c>
      <c r="X14" s="114" t="str">
        <f t="shared" si="10"/>
        <v>10억미만</v>
      </c>
      <c r="AC14" s="6">
        <f t="shared" si="11"/>
        <v>0</v>
      </c>
      <c r="AD14" s="5" t="str">
        <f t="shared" si="12"/>
        <v>일치</v>
      </c>
      <c r="AI14" s="6">
        <f t="shared" si="0"/>
        <v>0</v>
      </c>
      <c r="AJ14" s="5" t="str">
        <f t="shared" si="13"/>
        <v>일치</v>
      </c>
      <c r="AK14" s="19">
        <f t="shared" si="14"/>
        <v>0</v>
      </c>
      <c r="AL14" s="5" t="str">
        <f t="shared" si="15"/>
        <v>일치</v>
      </c>
      <c r="AQ14" s="6">
        <f t="shared" si="16"/>
        <v>0</v>
      </c>
      <c r="AR14" s="5" t="str">
        <f t="shared" si="17"/>
        <v>일치</v>
      </c>
      <c r="AS14" s="5" t="str">
        <f t="shared" si="1"/>
        <v>일치</v>
      </c>
      <c r="AT14" s="5" t="str">
        <f t="shared" si="2"/>
        <v>일치</v>
      </c>
      <c r="AU14" s="13"/>
      <c r="AY14" s="6">
        <f t="shared" si="18"/>
        <v>0</v>
      </c>
      <c r="AZ14" s="5" t="str">
        <f t="shared" si="19"/>
        <v>일치</v>
      </c>
      <c r="BE14" s="6">
        <f t="shared" si="3"/>
        <v>0</v>
      </c>
      <c r="BF14" s="5" t="str">
        <f t="shared" si="20"/>
        <v>일치</v>
      </c>
      <c r="BG14" s="6">
        <f t="shared" si="4"/>
        <v>0</v>
      </c>
      <c r="BH14" s="5" t="str">
        <f t="shared" si="5"/>
        <v>일치</v>
      </c>
      <c r="BM14" s="6">
        <f t="shared" si="21"/>
        <v>0</v>
      </c>
      <c r="BN14" s="5" t="str">
        <f t="shared" si="22"/>
        <v>일치</v>
      </c>
      <c r="BO14" s="5" t="str">
        <f t="shared" si="6"/>
        <v>일치</v>
      </c>
      <c r="BP14" s="5" t="str">
        <f t="shared" si="7"/>
        <v>일치</v>
      </c>
      <c r="BQ14" s="13"/>
      <c r="BT14" s="21">
        <f t="shared" si="23"/>
        <v>0</v>
      </c>
      <c r="BU14" s="21">
        <f t="shared" si="24"/>
        <v>0</v>
      </c>
      <c r="BV14" s="16" t="str">
        <f t="shared" si="25"/>
        <v>일치</v>
      </c>
      <c r="BW14" s="16" t="str">
        <f t="shared" si="26"/>
        <v>일치</v>
      </c>
      <c r="BX14" s="139" t="e">
        <f t="shared" si="27"/>
        <v>#DIV/0!</v>
      </c>
      <c r="BY14" s="142" t="e">
        <f>VLOOKUP(L14,유효범위!$B$4:$E$8,3,FALSE)</f>
        <v>#N/A</v>
      </c>
      <c r="BZ14" s="142" t="e">
        <f>VLOOKUP(L14,유효범위!$B$4:$E$8,4,FALSE)</f>
        <v>#N/A</v>
      </c>
      <c r="CA14" s="113" t="e">
        <f t="shared" si="28"/>
        <v>#DIV/0!</v>
      </c>
      <c r="CB14" s="96">
        <f t="shared" si="29"/>
        <v>0</v>
      </c>
      <c r="CC14" s="22"/>
      <c r="CD14" s="22"/>
      <c r="CE14" s="22"/>
      <c r="CF14" s="18">
        <f t="shared" si="30"/>
        <v>0</v>
      </c>
      <c r="CG14" s="18">
        <f t="shared" si="31"/>
        <v>0</v>
      </c>
      <c r="CH14" s="16" t="str">
        <f t="shared" si="32"/>
        <v>일치</v>
      </c>
      <c r="CI14" s="16" t="str">
        <f t="shared" si="33"/>
        <v>일치</v>
      </c>
      <c r="DG14" s="19">
        <f t="shared" si="34"/>
        <v>0</v>
      </c>
      <c r="DH14" s="5" t="str">
        <f t="shared" si="35"/>
        <v>일치</v>
      </c>
      <c r="DI14" s="139" t="e">
        <f t="shared" si="36"/>
        <v>#DIV/0!</v>
      </c>
      <c r="DJ14" s="142" t="e">
        <f>VLOOKUP(L14,유효범위!$B$11:$E$15,3,FALSE)</f>
        <v>#N/A</v>
      </c>
      <c r="DK14" s="142" t="e">
        <f>VLOOKUP(L14,유효범위!$B$11:$E$15,4,FALSE)</f>
        <v>#N/A</v>
      </c>
      <c r="DL14" s="113" t="e">
        <f t="shared" si="37"/>
        <v>#DIV/0!</v>
      </c>
      <c r="DM14" s="148">
        <f t="shared" si="38"/>
        <v>0</v>
      </c>
    </row>
    <row r="15" spans="1:123" x14ac:dyDescent="0.3">
      <c r="R15" s="117">
        <f t="shared" si="8"/>
        <v>1</v>
      </c>
      <c r="S15" s="117">
        <f t="shared" si="9"/>
        <v>0</v>
      </c>
      <c r="X15" s="114" t="str">
        <f t="shared" si="10"/>
        <v>10억미만</v>
      </c>
      <c r="AC15" s="6">
        <f t="shared" si="11"/>
        <v>0</v>
      </c>
      <c r="AD15" s="5" t="str">
        <f t="shared" si="12"/>
        <v>일치</v>
      </c>
      <c r="AI15" s="6">
        <f t="shared" si="0"/>
        <v>0</v>
      </c>
      <c r="AJ15" s="5" t="str">
        <f t="shared" si="13"/>
        <v>일치</v>
      </c>
      <c r="AK15" s="19">
        <f t="shared" si="14"/>
        <v>0</v>
      </c>
      <c r="AL15" s="5" t="str">
        <f t="shared" si="15"/>
        <v>일치</v>
      </c>
      <c r="AQ15" s="6">
        <f t="shared" si="16"/>
        <v>0</v>
      </c>
      <c r="AR15" s="5" t="str">
        <f t="shared" si="17"/>
        <v>일치</v>
      </c>
      <c r="AS15" s="5" t="str">
        <f t="shared" si="1"/>
        <v>일치</v>
      </c>
      <c r="AT15" s="5" t="str">
        <f t="shared" si="2"/>
        <v>일치</v>
      </c>
      <c r="AU15" s="13"/>
      <c r="AY15" s="6">
        <f t="shared" si="18"/>
        <v>0</v>
      </c>
      <c r="AZ15" s="5" t="str">
        <f t="shared" si="19"/>
        <v>일치</v>
      </c>
      <c r="BE15" s="6">
        <f t="shared" si="3"/>
        <v>0</v>
      </c>
      <c r="BF15" s="5" t="str">
        <f t="shared" si="20"/>
        <v>일치</v>
      </c>
      <c r="BG15" s="6">
        <f t="shared" si="4"/>
        <v>0</v>
      </c>
      <c r="BH15" s="5" t="str">
        <f t="shared" si="5"/>
        <v>일치</v>
      </c>
      <c r="BM15" s="6">
        <f t="shared" si="21"/>
        <v>0</v>
      </c>
      <c r="BN15" s="5" t="str">
        <f t="shared" si="22"/>
        <v>일치</v>
      </c>
      <c r="BO15" s="5" t="str">
        <f t="shared" si="6"/>
        <v>일치</v>
      </c>
      <c r="BP15" s="5" t="str">
        <f t="shared" si="7"/>
        <v>일치</v>
      </c>
      <c r="BQ15" s="13"/>
      <c r="BT15" s="21">
        <f t="shared" si="23"/>
        <v>0</v>
      </c>
      <c r="BU15" s="21">
        <f t="shared" si="24"/>
        <v>0</v>
      </c>
      <c r="BV15" s="16" t="str">
        <f t="shared" si="25"/>
        <v>일치</v>
      </c>
      <c r="BW15" s="16" t="str">
        <f t="shared" si="26"/>
        <v>일치</v>
      </c>
      <c r="BX15" s="139" t="e">
        <f t="shared" si="27"/>
        <v>#DIV/0!</v>
      </c>
      <c r="BY15" s="142" t="e">
        <f>VLOOKUP(L15,유효범위!$B$4:$E$8,3,FALSE)</f>
        <v>#N/A</v>
      </c>
      <c r="BZ15" s="142" t="e">
        <f>VLOOKUP(L15,유효범위!$B$4:$E$8,4,FALSE)</f>
        <v>#N/A</v>
      </c>
      <c r="CA15" s="113" t="e">
        <f t="shared" si="28"/>
        <v>#DIV/0!</v>
      </c>
      <c r="CB15" s="96">
        <f t="shared" si="29"/>
        <v>0</v>
      </c>
      <c r="CC15" s="22"/>
      <c r="CD15" s="22"/>
      <c r="CE15" s="22"/>
      <c r="CF15" s="18">
        <f t="shared" si="30"/>
        <v>0</v>
      </c>
      <c r="CG15" s="18">
        <f t="shared" si="31"/>
        <v>0</v>
      </c>
      <c r="CH15" s="16" t="str">
        <f t="shared" si="32"/>
        <v>일치</v>
      </c>
      <c r="CI15" s="16" t="str">
        <f t="shared" si="33"/>
        <v>일치</v>
      </c>
      <c r="DG15" s="19">
        <f t="shared" si="34"/>
        <v>0</v>
      </c>
      <c r="DH15" s="5" t="str">
        <f t="shared" si="35"/>
        <v>일치</v>
      </c>
      <c r="DI15" s="139" t="e">
        <f t="shared" si="36"/>
        <v>#DIV/0!</v>
      </c>
      <c r="DJ15" s="142" t="e">
        <f>VLOOKUP(L15,유효범위!$B$11:$E$15,3,FALSE)</f>
        <v>#N/A</v>
      </c>
      <c r="DK15" s="142" t="e">
        <f>VLOOKUP(L15,유효범위!$B$11:$E$15,4,FALSE)</f>
        <v>#N/A</v>
      </c>
      <c r="DL15" s="113" t="e">
        <f t="shared" si="37"/>
        <v>#DIV/0!</v>
      </c>
      <c r="DM15" s="148">
        <f t="shared" si="38"/>
        <v>0</v>
      </c>
    </row>
    <row r="16" spans="1:123" x14ac:dyDescent="0.3">
      <c r="R16" s="117">
        <f t="shared" si="8"/>
        <v>1</v>
      </c>
      <c r="S16" s="117">
        <f t="shared" si="9"/>
        <v>0</v>
      </c>
      <c r="X16" s="114" t="str">
        <f t="shared" si="10"/>
        <v>10억미만</v>
      </c>
      <c r="AC16" s="6">
        <f t="shared" si="11"/>
        <v>0</v>
      </c>
      <c r="AD16" s="5" t="str">
        <f t="shared" si="12"/>
        <v>일치</v>
      </c>
      <c r="AI16" s="6">
        <f t="shared" si="0"/>
        <v>0</v>
      </c>
      <c r="AJ16" s="5" t="str">
        <f t="shared" si="13"/>
        <v>일치</v>
      </c>
      <c r="AK16" s="19">
        <f t="shared" si="14"/>
        <v>0</v>
      </c>
      <c r="AL16" s="5" t="str">
        <f t="shared" si="15"/>
        <v>일치</v>
      </c>
      <c r="AQ16" s="6">
        <f t="shared" si="16"/>
        <v>0</v>
      </c>
      <c r="AR16" s="5" t="str">
        <f t="shared" si="17"/>
        <v>일치</v>
      </c>
      <c r="AS16" s="5" t="str">
        <f t="shared" si="1"/>
        <v>일치</v>
      </c>
      <c r="AT16" s="5" t="str">
        <f t="shared" si="2"/>
        <v>일치</v>
      </c>
      <c r="AU16" s="13"/>
      <c r="AY16" s="6">
        <f t="shared" si="18"/>
        <v>0</v>
      </c>
      <c r="AZ16" s="5" t="str">
        <f t="shared" si="19"/>
        <v>일치</v>
      </c>
      <c r="BE16" s="6">
        <f t="shared" si="3"/>
        <v>0</v>
      </c>
      <c r="BF16" s="5" t="str">
        <f t="shared" si="20"/>
        <v>일치</v>
      </c>
      <c r="BG16" s="6">
        <f t="shared" si="4"/>
        <v>0</v>
      </c>
      <c r="BH16" s="5" t="str">
        <f t="shared" si="5"/>
        <v>일치</v>
      </c>
      <c r="BM16" s="6">
        <f t="shared" si="21"/>
        <v>0</v>
      </c>
      <c r="BN16" s="5" t="str">
        <f t="shared" si="22"/>
        <v>일치</v>
      </c>
      <c r="BO16" s="5" t="str">
        <f t="shared" si="6"/>
        <v>일치</v>
      </c>
      <c r="BP16" s="5" t="str">
        <f t="shared" si="7"/>
        <v>일치</v>
      </c>
      <c r="BQ16" s="13"/>
      <c r="BT16" s="21">
        <f t="shared" si="23"/>
        <v>0</v>
      </c>
      <c r="BU16" s="21">
        <f t="shared" si="24"/>
        <v>0</v>
      </c>
      <c r="BV16" s="16" t="str">
        <f t="shared" si="25"/>
        <v>일치</v>
      </c>
      <c r="BW16" s="16" t="str">
        <f t="shared" si="26"/>
        <v>일치</v>
      </c>
      <c r="BX16" s="139" t="e">
        <f t="shared" si="27"/>
        <v>#DIV/0!</v>
      </c>
      <c r="BY16" s="142" t="e">
        <f>VLOOKUP(L16,유효범위!$B$4:$E$8,3,FALSE)</f>
        <v>#N/A</v>
      </c>
      <c r="BZ16" s="142" t="e">
        <f>VLOOKUP(L16,유효범위!$B$4:$E$8,4,FALSE)</f>
        <v>#N/A</v>
      </c>
      <c r="CA16" s="113" t="e">
        <f t="shared" si="28"/>
        <v>#DIV/0!</v>
      </c>
      <c r="CB16" s="96">
        <f t="shared" si="29"/>
        <v>0</v>
      </c>
      <c r="CC16" s="22"/>
      <c r="CD16" s="22"/>
      <c r="CE16" s="22"/>
      <c r="CF16" s="18">
        <f t="shared" si="30"/>
        <v>0</v>
      </c>
      <c r="CG16" s="18">
        <f t="shared" si="31"/>
        <v>0</v>
      </c>
      <c r="CH16" s="16" t="str">
        <f t="shared" si="32"/>
        <v>일치</v>
      </c>
      <c r="CI16" s="16" t="str">
        <f t="shared" si="33"/>
        <v>일치</v>
      </c>
      <c r="DG16" s="19">
        <f t="shared" si="34"/>
        <v>0</v>
      </c>
      <c r="DH16" s="5" t="str">
        <f t="shared" si="35"/>
        <v>일치</v>
      </c>
      <c r="DI16" s="139" t="e">
        <f t="shared" si="36"/>
        <v>#DIV/0!</v>
      </c>
      <c r="DJ16" s="142" t="e">
        <f>VLOOKUP(L16,유효범위!$B$11:$E$15,3,FALSE)</f>
        <v>#N/A</v>
      </c>
      <c r="DK16" s="142" t="e">
        <f>VLOOKUP(L16,유효범위!$B$11:$E$15,4,FALSE)</f>
        <v>#N/A</v>
      </c>
      <c r="DL16" s="113" t="e">
        <f t="shared" si="37"/>
        <v>#DIV/0!</v>
      </c>
      <c r="DM16" s="148">
        <f t="shared" si="38"/>
        <v>0</v>
      </c>
    </row>
    <row r="17" spans="18:117" x14ac:dyDescent="0.3">
      <c r="R17" s="117">
        <f t="shared" si="8"/>
        <v>1</v>
      </c>
      <c r="S17" s="117">
        <f t="shared" si="9"/>
        <v>0</v>
      </c>
      <c r="X17" s="114" t="str">
        <f t="shared" si="10"/>
        <v>10억미만</v>
      </c>
      <c r="AC17" s="6">
        <f t="shared" si="11"/>
        <v>0</v>
      </c>
      <c r="AD17" s="5" t="str">
        <f t="shared" si="12"/>
        <v>일치</v>
      </c>
      <c r="AI17" s="6">
        <f t="shared" si="0"/>
        <v>0</v>
      </c>
      <c r="AJ17" s="5" t="str">
        <f t="shared" si="13"/>
        <v>일치</v>
      </c>
      <c r="AK17" s="19">
        <f t="shared" si="14"/>
        <v>0</v>
      </c>
      <c r="AL17" s="5" t="str">
        <f t="shared" si="15"/>
        <v>일치</v>
      </c>
      <c r="AQ17" s="6">
        <f t="shared" si="16"/>
        <v>0</v>
      </c>
      <c r="AR17" s="5" t="str">
        <f t="shared" si="17"/>
        <v>일치</v>
      </c>
      <c r="AS17" s="5" t="str">
        <f t="shared" si="1"/>
        <v>일치</v>
      </c>
      <c r="AT17" s="5" t="str">
        <f t="shared" si="2"/>
        <v>일치</v>
      </c>
      <c r="AU17" s="13"/>
      <c r="AY17" s="6">
        <f t="shared" si="18"/>
        <v>0</v>
      </c>
      <c r="AZ17" s="5" t="str">
        <f t="shared" si="19"/>
        <v>일치</v>
      </c>
      <c r="BE17" s="6">
        <f t="shared" si="3"/>
        <v>0</v>
      </c>
      <c r="BF17" s="5" t="str">
        <f t="shared" si="20"/>
        <v>일치</v>
      </c>
      <c r="BG17" s="6">
        <f t="shared" si="4"/>
        <v>0</v>
      </c>
      <c r="BH17" s="5" t="str">
        <f t="shared" si="5"/>
        <v>일치</v>
      </c>
      <c r="BM17" s="6">
        <f t="shared" si="21"/>
        <v>0</v>
      </c>
      <c r="BN17" s="5" t="str">
        <f t="shared" si="22"/>
        <v>일치</v>
      </c>
      <c r="BO17" s="5" t="str">
        <f t="shared" si="6"/>
        <v>일치</v>
      </c>
      <c r="BP17" s="5" t="str">
        <f t="shared" si="7"/>
        <v>일치</v>
      </c>
      <c r="BQ17" s="13"/>
      <c r="BT17" s="21">
        <f t="shared" si="23"/>
        <v>0</v>
      </c>
      <c r="BU17" s="21">
        <f t="shared" si="24"/>
        <v>0</v>
      </c>
      <c r="BV17" s="16" t="str">
        <f t="shared" si="25"/>
        <v>일치</v>
      </c>
      <c r="BW17" s="16" t="str">
        <f t="shared" si="26"/>
        <v>일치</v>
      </c>
      <c r="BX17" s="139" t="e">
        <f t="shared" si="27"/>
        <v>#DIV/0!</v>
      </c>
      <c r="BY17" s="142" t="e">
        <f>VLOOKUP(L17,유효범위!$B$4:$E$8,3,FALSE)</f>
        <v>#N/A</v>
      </c>
      <c r="BZ17" s="142" t="e">
        <f>VLOOKUP(L17,유효범위!$B$4:$E$8,4,FALSE)</f>
        <v>#N/A</v>
      </c>
      <c r="CA17" s="113" t="e">
        <f t="shared" si="28"/>
        <v>#DIV/0!</v>
      </c>
      <c r="CB17" s="96">
        <f t="shared" si="29"/>
        <v>0</v>
      </c>
      <c r="CC17" s="22"/>
      <c r="CD17" s="22"/>
      <c r="CE17" s="22"/>
      <c r="CF17" s="18">
        <f t="shared" si="30"/>
        <v>0</v>
      </c>
      <c r="CG17" s="18">
        <f t="shared" si="31"/>
        <v>0</v>
      </c>
      <c r="CH17" s="16" t="str">
        <f t="shared" si="32"/>
        <v>일치</v>
      </c>
      <c r="CI17" s="16" t="str">
        <f t="shared" si="33"/>
        <v>일치</v>
      </c>
      <c r="DG17" s="19">
        <f t="shared" si="34"/>
        <v>0</v>
      </c>
      <c r="DH17" s="5" t="str">
        <f t="shared" si="35"/>
        <v>일치</v>
      </c>
      <c r="DI17" s="139" t="e">
        <f t="shared" si="36"/>
        <v>#DIV/0!</v>
      </c>
      <c r="DJ17" s="142" t="e">
        <f>VLOOKUP(L17,유효범위!$B$11:$E$15,3,FALSE)</f>
        <v>#N/A</v>
      </c>
      <c r="DK17" s="142" t="e">
        <f>VLOOKUP(L17,유효범위!$B$11:$E$15,4,FALSE)</f>
        <v>#N/A</v>
      </c>
      <c r="DL17" s="113" t="e">
        <f t="shared" si="37"/>
        <v>#DIV/0!</v>
      </c>
      <c r="DM17" s="148">
        <f t="shared" si="38"/>
        <v>0</v>
      </c>
    </row>
    <row r="18" spans="18:117" x14ac:dyDescent="0.3">
      <c r="R18" s="117">
        <f t="shared" si="8"/>
        <v>1</v>
      </c>
      <c r="S18" s="117">
        <f t="shared" si="9"/>
        <v>0</v>
      </c>
      <c r="X18" s="114" t="str">
        <f t="shared" si="10"/>
        <v>10억미만</v>
      </c>
      <c r="AC18" s="6">
        <f t="shared" si="11"/>
        <v>0</v>
      </c>
      <c r="AD18" s="5" t="str">
        <f t="shared" si="12"/>
        <v>일치</v>
      </c>
      <c r="AI18" s="6">
        <f t="shared" si="0"/>
        <v>0</v>
      </c>
      <c r="AJ18" s="5" t="str">
        <f t="shared" si="13"/>
        <v>일치</v>
      </c>
      <c r="AK18" s="19">
        <f t="shared" si="14"/>
        <v>0</v>
      </c>
      <c r="AL18" s="5" t="str">
        <f t="shared" si="15"/>
        <v>일치</v>
      </c>
      <c r="AQ18" s="6">
        <f t="shared" si="16"/>
        <v>0</v>
      </c>
      <c r="AR18" s="5" t="str">
        <f t="shared" si="17"/>
        <v>일치</v>
      </c>
      <c r="AS18" s="5" t="str">
        <f t="shared" si="1"/>
        <v>일치</v>
      </c>
      <c r="AT18" s="5" t="str">
        <f t="shared" si="2"/>
        <v>일치</v>
      </c>
      <c r="AU18" s="13"/>
      <c r="AY18" s="6">
        <f t="shared" si="18"/>
        <v>0</v>
      </c>
      <c r="AZ18" s="5" t="str">
        <f t="shared" si="19"/>
        <v>일치</v>
      </c>
      <c r="BE18" s="6">
        <f t="shared" si="3"/>
        <v>0</v>
      </c>
      <c r="BF18" s="5" t="str">
        <f t="shared" si="20"/>
        <v>일치</v>
      </c>
      <c r="BG18" s="6">
        <f t="shared" si="4"/>
        <v>0</v>
      </c>
      <c r="BH18" s="5" t="str">
        <f t="shared" si="5"/>
        <v>일치</v>
      </c>
      <c r="BM18" s="6">
        <f t="shared" si="21"/>
        <v>0</v>
      </c>
      <c r="BN18" s="5" t="str">
        <f t="shared" si="22"/>
        <v>일치</v>
      </c>
      <c r="BO18" s="5" t="str">
        <f t="shared" si="6"/>
        <v>일치</v>
      </c>
      <c r="BP18" s="5" t="str">
        <f t="shared" si="7"/>
        <v>일치</v>
      </c>
      <c r="BQ18" s="13"/>
      <c r="BT18" s="21">
        <f t="shared" si="23"/>
        <v>0</v>
      </c>
      <c r="BU18" s="21">
        <f t="shared" si="24"/>
        <v>0</v>
      </c>
      <c r="BV18" s="16" t="str">
        <f t="shared" si="25"/>
        <v>일치</v>
      </c>
      <c r="BW18" s="16" t="str">
        <f t="shared" si="26"/>
        <v>일치</v>
      </c>
      <c r="BX18" s="139" t="e">
        <f t="shared" si="27"/>
        <v>#DIV/0!</v>
      </c>
      <c r="BY18" s="142" t="e">
        <f>VLOOKUP(L18,유효범위!$B$4:$E$8,3,FALSE)</f>
        <v>#N/A</v>
      </c>
      <c r="BZ18" s="142" t="e">
        <f>VLOOKUP(L18,유효범위!$B$4:$E$8,4,FALSE)</f>
        <v>#N/A</v>
      </c>
      <c r="CA18" s="113" t="e">
        <f t="shared" si="28"/>
        <v>#DIV/0!</v>
      </c>
      <c r="CB18" s="96">
        <f t="shared" si="29"/>
        <v>0</v>
      </c>
      <c r="CC18" s="22"/>
      <c r="CD18" s="22"/>
      <c r="CE18" s="22"/>
      <c r="CF18" s="18">
        <f t="shared" si="30"/>
        <v>0</v>
      </c>
      <c r="CG18" s="18">
        <f t="shared" si="31"/>
        <v>0</v>
      </c>
      <c r="CH18" s="16" t="str">
        <f t="shared" si="32"/>
        <v>일치</v>
      </c>
      <c r="CI18" s="16" t="str">
        <f t="shared" si="33"/>
        <v>일치</v>
      </c>
      <c r="DG18" s="19">
        <f t="shared" si="34"/>
        <v>0</v>
      </c>
      <c r="DH18" s="5" t="str">
        <f t="shared" si="35"/>
        <v>일치</v>
      </c>
      <c r="DI18" s="139" t="e">
        <f t="shared" si="36"/>
        <v>#DIV/0!</v>
      </c>
      <c r="DJ18" s="142" t="e">
        <f>VLOOKUP(L18,유효범위!$B$11:$E$15,3,FALSE)</f>
        <v>#N/A</v>
      </c>
      <c r="DK18" s="142" t="e">
        <f>VLOOKUP(L18,유효범위!$B$11:$E$15,4,FALSE)</f>
        <v>#N/A</v>
      </c>
      <c r="DL18" s="113" t="e">
        <f t="shared" si="37"/>
        <v>#DIV/0!</v>
      </c>
      <c r="DM18" s="148">
        <f t="shared" si="38"/>
        <v>0</v>
      </c>
    </row>
    <row r="19" spans="18:117" x14ac:dyDescent="0.3">
      <c r="R19" s="117">
        <f t="shared" si="8"/>
        <v>1</v>
      </c>
      <c r="S19" s="117">
        <f t="shared" si="9"/>
        <v>0</v>
      </c>
      <c r="X19" s="114" t="str">
        <f t="shared" si="10"/>
        <v>10억미만</v>
      </c>
      <c r="AC19" s="6">
        <f t="shared" si="11"/>
        <v>0</v>
      </c>
      <c r="AD19" s="5" t="str">
        <f t="shared" si="12"/>
        <v>일치</v>
      </c>
      <c r="AI19" s="6">
        <f t="shared" si="0"/>
        <v>0</v>
      </c>
      <c r="AJ19" s="5" t="str">
        <f t="shared" si="13"/>
        <v>일치</v>
      </c>
      <c r="AK19" s="19">
        <f t="shared" si="14"/>
        <v>0</v>
      </c>
      <c r="AL19" s="5" t="str">
        <f t="shared" si="15"/>
        <v>일치</v>
      </c>
      <c r="AQ19" s="6">
        <f t="shared" si="16"/>
        <v>0</v>
      </c>
      <c r="AR19" s="5" t="str">
        <f t="shared" si="17"/>
        <v>일치</v>
      </c>
      <c r="AS19" s="5" t="str">
        <f t="shared" si="1"/>
        <v>일치</v>
      </c>
      <c r="AT19" s="5" t="str">
        <f t="shared" si="2"/>
        <v>일치</v>
      </c>
      <c r="AU19" s="13"/>
      <c r="AY19" s="6">
        <f t="shared" si="18"/>
        <v>0</v>
      </c>
      <c r="AZ19" s="5" t="str">
        <f t="shared" si="19"/>
        <v>일치</v>
      </c>
      <c r="BE19" s="6">
        <f t="shared" si="3"/>
        <v>0</v>
      </c>
      <c r="BF19" s="5" t="str">
        <f t="shared" si="20"/>
        <v>일치</v>
      </c>
      <c r="BG19" s="6">
        <f t="shared" si="4"/>
        <v>0</v>
      </c>
      <c r="BH19" s="5" t="str">
        <f t="shared" si="5"/>
        <v>일치</v>
      </c>
      <c r="BM19" s="6">
        <f t="shared" si="21"/>
        <v>0</v>
      </c>
      <c r="BN19" s="5" t="str">
        <f t="shared" si="22"/>
        <v>일치</v>
      </c>
      <c r="BO19" s="5" t="str">
        <f t="shared" si="6"/>
        <v>일치</v>
      </c>
      <c r="BP19" s="5" t="str">
        <f t="shared" si="7"/>
        <v>일치</v>
      </c>
      <c r="BQ19" s="13"/>
      <c r="BT19" s="21">
        <f t="shared" si="23"/>
        <v>0</v>
      </c>
      <c r="BU19" s="21">
        <f t="shared" si="24"/>
        <v>0</v>
      </c>
      <c r="BV19" s="16" t="str">
        <f t="shared" si="25"/>
        <v>일치</v>
      </c>
      <c r="BW19" s="16" t="str">
        <f t="shared" si="26"/>
        <v>일치</v>
      </c>
      <c r="BX19" s="139" t="e">
        <f t="shared" si="27"/>
        <v>#DIV/0!</v>
      </c>
      <c r="BY19" s="142" t="e">
        <f>VLOOKUP(L19,유효범위!$B$4:$E$8,3,FALSE)</f>
        <v>#N/A</v>
      </c>
      <c r="BZ19" s="142" t="e">
        <f>VLOOKUP(L19,유효범위!$B$4:$E$8,4,FALSE)</f>
        <v>#N/A</v>
      </c>
      <c r="CA19" s="113" t="e">
        <f t="shared" si="28"/>
        <v>#DIV/0!</v>
      </c>
      <c r="CB19" s="96">
        <f t="shared" si="29"/>
        <v>0</v>
      </c>
      <c r="CC19" s="22"/>
      <c r="CD19" s="22"/>
      <c r="CE19" s="22"/>
      <c r="CF19" s="18">
        <f t="shared" si="30"/>
        <v>0</v>
      </c>
      <c r="CG19" s="18">
        <f t="shared" si="31"/>
        <v>0</v>
      </c>
      <c r="CH19" s="16" t="str">
        <f t="shared" si="32"/>
        <v>일치</v>
      </c>
      <c r="CI19" s="16" t="str">
        <f t="shared" si="33"/>
        <v>일치</v>
      </c>
      <c r="DG19" s="19">
        <f t="shared" si="34"/>
        <v>0</v>
      </c>
      <c r="DH19" s="5" t="str">
        <f t="shared" si="35"/>
        <v>일치</v>
      </c>
      <c r="DI19" s="139" t="e">
        <f t="shared" si="36"/>
        <v>#DIV/0!</v>
      </c>
      <c r="DJ19" s="142" t="e">
        <f>VLOOKUP(L19,유효범위!$B$11:$E$15,3,FALSE)</f>
        <v>#N/A</v>
      </c>
      <c r="DK19" s="142" t="e">
        <f>VLOOKUP(L19,유효범위!$B$11:$E$15,4,FALSE)</f>
        <v>#N/A</v>
      </c>
      <c r="DL19" s="113" t="e">
        <f t="shared" si="37"/>
        <v>#DIV/0!</v>
      </c>
      <c r="DM19" s="148">
        <f t="shared" si="38"/>
        <v>0</v>
      </c>
    </row>
    <row r="20" spans="18:117" x14ac:dyDescent="0.3">
      <c r="R20" s="117">
        <f t="shared" si="8"/>
        <v>1</v>
      </c>
      <c r="S20" s="117">
        <f t="shared" si="9"/>
        <v>0</v>
      </c>
      <c r="X20" s="114" t="str">
        <f t="shared" si="10"/>
        <v>10억미만</v>
      </c>
      <c r="AC20" s="6">
        <f t="shared" si="11"/>
        <v>0</v>
      </c>
      <c r="AD20" s="5" t="str">
        <f t="shared" si="12"/>
        <v>일치</v>
      </c>
      <c r="AI20" s="6">
        <f t="shared" si="0"/>
        <v>0</v>
      </c>
      <c r="AJ20" s="5" t="str">
        <f t="shared" si="13"/>
        <v>일치</v>
      </c>
      <c r="AK20" s="19">
        <f t="shared" si="14"/>
        <v>0</v>
      </c>
      <c r="AL20" s="5" t="str">
        <f t="shared" si="15"/>
        <v>일치</v>
      </c>
      <c r="AQ20" s="6">
        <f t="shared" si="16"/>
        <v>0</v>
      </c>
      <c r="AR20" s="5" t="str">
        <f t="shared" si="17"/>
        <v>일치</v>
      </c>
      <c r="AS20" s="5" t="str">
        <f t="shared" si="1"/>
        <v>일치</v>
      </c>
      <c r="AT20" s="5" t="str">
        <f t="shared" si="2"/>
        <v>일치</v>
      </c>
      <c r="AU20" s="13"/>
      <c r="AY20" s="6">
        <f t="shared" si="18"/>
        <v>0</v>
      </c>
      <c r="AZ20" s="5" t="str">
        <f t="shared" si="19"/>
        <v>일치</v>
      </c>
      <c r="BE20" s="6">
        <f t="shared" si="3"/>
        <v>0</v>
      </c>
      <c r="BF20" s="5" t="str">
        <f t="shared" si="20"/>
        <v>일치</v>
      </c>
      <c r="BG20" s="6">
        <f t="shared" si="4"/>
        <v>0</v>
      </c>
      <c r="BH20" s="5" t="str">
        <f t="shared" si="5"/>
        <v>일치</v>
      </c>
      <c r="BM20" s="6">
        <f t="shared" si="21"/>
        <v>0</v>
      </c>
      <c r="BN20" s="5" t="str">
        <f t="shared" si="22"/>
        <v>일치</v>
      </c>
      <c r="BO20" s="5" t="str">
        <f t="shared" si="6"/>
        <v>일치</v>
      </c>
      <c r="BP20" s="5" t="str">
        <f t="shared" si="7"/>
        <v>일치</v>
      </c>
      <c r="BQ20" s="13"/>
      <c r="BT20" s="21">
        <f t="shared" si="23"/>
        <v>0</v>
      </c>
      <c r="BU20" s="21">
        <f t="shared" si="24"/>
        <v>0</v>
      </c>
      <c r="BV20" s="16" t="str">
        <f t="shared" si="25"/>
        <v>일치</v>
      </c>
      <c r="BW20" s="16" t="str">
        <f t="shared" si="26"/>
        <v>일치</v>
      </c>
      <c r="BX20" s="139" t="e">
        <f t="shared" si="27"/>
        <v>#DIV/0!</v>
      </c>
      <c r="BY20" s="142" t="e">
        <f>VLOOKUP(L20,유효범위!$B$4:$E$8,3,FALSE)</f>
        <v>#N/A</v>
      </c>
      <c r="BZ20" s="142" t="e">
        <f>VLOOKUP(L20,유효범위!$B$4:$E$8,4,FALSE)</f>
        <v>#N/A</v>
      </c>
      <c r="CA20" s="113" t="e">
        <f t="shared" si="28"/>
        <v>#DIV/0!</v>
      </c>
      <c r="CB20" s="96">
        <f t="shared" si="29"/>
        <v>0</v>
      </c>
      <c r="CC20" s="22"/>
      <c r="CD20" s="22"/>
      <c r="CE20" s="22"/>
      <c r="CF20" s="18">
        <f t="shared" si="30"/>
        <v>0</v>
      </c>
      <c r="CG20" s="18">
        <f t="shared" si="31"/>
        <v>0</v>
      </c>
      <c r="CH20" s="16" t="str">
        <f t="shared" si="32"/>
        <v>일치</v>
      </c>
      <c r="CI20" s="16" t="str">
        <f t="shared" si="33"/>
        <v>일치</v>
      </c>
      <c r="DG20" s="19">
        <f t="shared" si="34"/>
        <v>0</v>
      </c>
      <c r="DH20" s="5" t="str">
        <f t="shared" si="35"/>
        <v>일치</v>
      </c>
      <c r="DI20" s="139" t="e">
        <f t="shared" si="36"/>
        <v>#DIV/0!</v>
      </c>
      <c r="DJ20" s="142" t="e">
        <f>VLOOKUP(L20,유효범위!$B$11:$E$15,3,FALSE)</f>
        <v>#N/A</v>
      </c>
      <c r="DK20" s="142" t="e">
        <f>VLOOKUP(L20,유효범위!$B$11:$E$15,4,FALSE)</f>
        <v>#N/A</v>
      </c>
      <c r="DL20" s="113" t="e">
        <f t="shared" si="37"/>
        <v>#DIV/0!</v>
      </c>
      <c r="DM20" s="148">
        <f t="shared" si="38"/>
        <v>0</v>
      </c>
    </row>
    <row r="21" spans="18:117" x14ac:dyDescent="0.3">
      <c r="R21" s="117">
        <f t="shared" si="8"/>
        <v>1</v>
      </c>
      <c r="S21" s="117">
        <f t="shared" si="9"/>
        <v>0</v>
      </c>
      <c r="X21" s="114" t="str">
        <f t="shared" si="10"/>
        <v>10억미만</v>
      </c>
      <c r="AC21" s="6">
        <f t="shared" si="11"/>
        <v>0</v>
      </c>
      <c r="AD21" s="5" t="str">
        <f t="shared" si="12"/>
        <v>일치</v>
      </c>
      <c r="AI21" s="6">
        <f t="shared" si="0"/>
        <v>0</v>
      </c>
      <c r="AJ21" s="5" t="str">
        <f t="shared" si="13"/>
        <v>일치</v>
      </c>
      <c r="AK21" s="19">
        <f t="shared" si="14"/>
        <v>0</v>
      </c>
      <c r="AL21" s="5" t="str">
        <f t="shared" si="15"/>
        <v>일치</v>
      </c>
      <c r="AQ21" s="6">
        <f t="shared" si="16"/>
        <v>0</v>
      </c>
      <c r="AR21" s="5" t="str">
        <f t="shared" si="17"/>
        <v>일치</v>
      </c>
      <c r="AS21" s="5" t="str">
        <f t="shared" si="1"/>
        <v>일치</v>
      </c>
      <c r="AT21" s="5" t="str">
        <f t="shared" si="2"/>
        <v>일치</v>
      </c>
      <c r="AU21" s="13"/>
      <c r="AY21" s="6">
        <f t="shared" si="18"/>
        <v>0</v>
      </c>
      <c r="AZ21" s="5" t="str">
        <f t="shared" si="19"/>
        <v>일치</v>
      </c>
      <c r="BE21" s="6">
        <f t="shared" si="3"/>
        <v>0</v>
      </c>
      <c r="BF21" s="5" t="str">
        <f t="shared" si="20"/>
        <v>일치</v>
      </c>
      <c r="BG21" s="6">
        <f t="shared" si="4"/>
        <v>0</v>
      </c>
      <c r="BH21" s="5" t="str">
        <f t="shared" si="5"/>
        <v>일치</v>
      </c>
      <c r="BM21" s="6">
        <f t="shared" si="21"/>
        <v>0</v>
      </c>
      <c r="BN21" s="5" t="str">
        <f t="shared" si="22"/>
        <v>일치</v>
      </c>
      <c r="BO21" s="5" t="str">
        <f t="shared" si="6"/>
        <v>일치</v>
      </c>
      <c r="BP21" s="5" t="str">
        <f t="shared" si="7"/>
        <v>일치</v>
      </c>
      <c r="BQ21" s="13"/>
      <c r="BT21" s="21">
        <f t="shared" si="23"/>
        <v>0</v>
      </c>
      <c r="BU21" s="21">
        <f t="shared" si="24"/>
        <v>0</v>
      </c>
      <c r="BV21" s="16" t="str">
        <f t="shared" si="25"/>
        <v>일치</v>
      </c>
      <c r="BW21" s="16" t="str">
        <f t="shared" si="26"/>
        <v>일치</v>
      </c>
      <c r="BX21" s="139" t="e">
        <f t="shared" si="27"/>
        <v>#DIV/0!</v>
      </c>
      <c r="BY21" s="142" t="e">
        <f>VLOOKUP(L21,유효범위!$B$4:$E$8,3,FALSE)</f>
        <v>#N/A</v>
      </c>
      <c r="BZ21" s="142" t="e">
        <f>VLOOKUP(L21,유효범위!$B$4:$E$8,4,FALSE)</f>
        <v>#N/A</v>
      </c>
      <c r="CA21" s="113" t="e">
        <f t="shared" si="28"/>
        <v>#DIV/0!</v>
      </c>
      <c r="CB21" s="96">
        <f t="shared" si="29"/>
        <v>0</v>
      </c>
      <c r="CC21" s="22"/>
      <c r="CD21" s="22"/>
      <c r="CE21" s="22"/>
      <c r="CF21" s="18">
        <f t="shared" si="30"/>
        <v>0</v>
      </c>
      <c r="CG21" s="18">
        <f t="shared" si="31"/>
        <v>0</v>
      </c>
      <c r="CH21" s="16" t="str">
        <f t="shared" si="32"/>
        <v>일치</v>
      </c>
      <c r="CI21" s="16" t="str">
        <f t="shared" si="33"/>
        <v>일치</v>
      </c>
      <c r="DG21" s="19">
        <f t="shared" si="34"/>
        <v>0</v>
      </c>
      <c r="DH21" s="5" t="str">
        <f t="shared" si="35"/>
        <v>일치</v>
      </c>
      <c r="DI21" s="139" t="e">
        <f t="shared" si="36"/>
        <v>#DIV/0!</v>
      </c>
      <c r="DJ21" s="142" t="e">
        <f>VLOOKUP(L21,유효범위!$B$11:$E$15,3,FALSE)</f>
        <v>#N/A</v>
      </c>
      <c r="DK21" s="142" t="e">
        <f>VLOOKUP(L21,유효범위!$B$11:$E$15,4,FALSE)</f>
        <v>#N/A</v>
      </c>
      <c r="DL21" s="113" t="e">
        <f t="shared" si="37"/>
        <v>#DIV/0!</v>
      </c>
      <c r="DM21" s="148">
        <f t="shared" si="38"/>
        <v>0</v>
      </c>
    </row>
    <row r="22" spans="18:117" x14ac:dyDescent="0.3">
      <c r="R22" s="117">
        <f t="shared" si="8"/>
        <v>1</v>
      </c>
      <c r="S22" s="117">
        <f t="shared" si="9"/>
        <v>0</v>
      </c>
      <c r="X22" s="114" t="str">
        <f t="shared" si="10"/>
        <v>10억미만</v>
      </c>
      <c r="AC22" s="6">
        <f t="shared" si="11"/>
        <v>0</v>
      </c>
      <c r="AD22" s="5" t="str">
        <f t="shared" si="12"/>
        <v>일치</v>
      </c>
      <c r="AI22" s="6">
        <f t="shared" si="0"/>
        <v>0</v>
      </c>
      <c r="AJ22" s="5" t="str">
        <f t="shared" si="13"/>
        <v>일치</v>
      </c>
      <c r="AK22" s="19">
        <f t="shared" si="14"/>
        <v>0</v>
      </c>
      <c r="AL22" s="5" t="str">
        <f t="shared" si="15"/>
        <v>일치</v>
      </c>
      <c r="AQ22" s="6">
        <f t="shared" si="16"/>
        <v>0</v>
      </c>
      <c r="AR22" s="5" t="str">
        <f t="shared" si="17"/>
        <v>일치</v>
      </c>
      <c r="AS22" s="5" t="str">
        <f t="shared" si="1"/>
        <v>일치</v>
      </c>
      <c r="AT22" s="5" t="str">
        <f t="shared" si="2"/>
        <v>일치</v>
      </c>
      <c r="AU22" s="13"/>
      <c r="AY22" s="6">
        <f t="shared" si="18"/>
        <v>0</v>
      </c>
      <c r="AZ22" s="5" t="str">
        <f t="shared" si="19"/>
        <v>일치</v>
      </c>
      <c r="BE22" s="6">
        <f t="shared" si="3"/>
        <v>0</v>
      </c>
      <c r="BF22" s="5" t="str">
        <f t="shared" si="20"/>
        <v>일치</v>
      </c>
      <c r="BG22" s="6">
        <f t="shared" si="4"/>
        <v>0</v>
      </c>
      <c r="BH22" s="5" t="str">
        <f t="shared" si="5"/>
        <v>일치</v>
      </c>
      <c r="BM22" s="6">
        <f t="shared" si="21"/>
        <v>0</v>
      </c>
      <c r="BN22" s="5" t="str">
        <f t="shared" si="22"/>
        <v>일치</v>
      </c>
      <c r="BO22" s="5" t="str">
        <f t="shared" si="6"/>
        <v>일치</v>
      </c>
      <c r="BP22" s="5" t="str">
        <f t="shared" si="7"/>
        <v>일치</v>
      </c>
      <c r="BQ22" s="13"/>
      <c r="BT22" s="21">
        <f t="shared" si="23"/>
        <v>0</v>
      </c>
      <c r="BU22" s="21">
        <f t="shared" si="24"/>
        <v>0</v>
      </c>
      <c r="BV22" s="16" t="str">
        <f t="shared" si="25"/>
        <v>일치</v>
      </c>
      <c r="BW22" s="16" t="str">
        <f t="shared" si="26"/>
        <v>일치</v>
      </c>
      <c r="BX22" s="139" t="e">
        <f t="shared" si="27"/>
        <v>#DIV/0!</v>
      </c>
      <c r="BY22" s="142" t="e">
        <f>VLOOKUP(L22,유효범위!$B$4:$E$8,3,FALSE)</f>
        <v>#N/A</v>
      </c>
      <c r="BZ22" s="142" t="e">
        <f>VLOOKUP(L22,유효범위!$B$4:$E$8,4,FALSE)</f>
        <v>#N/A</v>
      </c>
      <c r="CA22" s="113" t="e">
        <f t="shared" si="28"/>
        <v>#DIV/0!</v>
      </c>
      <c r="CB22" s="96">
        <f t="shared" si="29"/>
        <v>0</v>
      </c>
      <c r="CC22" s="22"/>
      <c r="CD22" s="22"/>
      <c r="CE22" s="22"/>
      <c r="CF22" s="18">
        <f t="shared" si="30"/>
        <v>0</v>
      </c>
      <c r="CG22" s="18">
        <f t="shared" si="31"/>
        <v>0</v>
      </c>
      <c r="CH22" s="16" t="str">
        <f t="shared" si="32"/>
        <v>일치</v>
      </c>
      <c r="CI22" s="16" t="str">
        <f t="shared" si="33"/>
        <v>일치</v>
      </c>
      <c r="DG22" s="19">
        <f t="shared" si="34"/>
        <v>0</v>
      </c>
      <c r="DH22" s="5" t="str">
        <f t="shared" si="35"/>
        <v>일치</v>
      </c>
      <c r="DI22" s="139" t="e">
        <f t="shared" si="36"/>
        <v>#DIV/0!</v>
      </c>
      <c r="DJ22" s="142" t="e">
        <f>VLOOKUP(L22,유효범위!$B$11:$E$15,3,FALSE)</f>
        <v>#N/A</v>
      </c>
      <c r="DK22" s="142" t="e">
        <f>VLOOKUP(L22,유효범위!$B$11:$E$15,4,FALSE)</f>
        <v>#N/A</v>
      </c>
      <c r="DL22" s="113" t="e">
        <f t="shared" si="37"/>
        <v>#DIV/0!</v>
      </c>
      <c r="DM22" s="148">
        <f t="shared" si="38"/>
        <v>0</v>
      </c>
    </row>
    <row r="23" spans="18:117" x14ac:dyDescent="0.3">
      <c r="R23" s="117">
        <f t="shared" si="8"/>
        <v>1</v>
      </c>
      <c r="S23" s="117">
        <f t="shared" si="9"/>
        <v>0</v>
      </c>
      <c r="X23" s="114" t="str">
        <f t="shared" si="10"/>
        <v>10억미만</v>
      </c>
      <c r="AC23" s="6">
        <f t="shared" si="11"/>
        <v>0</v>
      </c>
      <c r="AD23" s="5" t="str">
        <f t="shared" si="12"/>
        <v>일치</v>
      </c>
      <c r="AI23" s="6">
        <f t="shared" si="0"/>
        <v>0</v>
      </c>
      <c r="AJ23" s="5" t="str">
        <f t="shared" si="13"/>
        <v>일치</v>
      </c>
      <c r="AK23" s="19">
        <f t="shared" si="14"/>
        <v>0</v>
      </c>
      <c r="AL23" s="5" t="str">
        <f t="shared" si="15"/>
        <v>일치</v>
      </c>
      <c r="AQ23" s="6">
        <f t="shared" si="16"/>
        <v>0</v>
      </c>
      <c r="AR23" s="5" t="str">
        <f t="shared" si="17"/>
        <v>일치</v>
      </c>
      <c r="AS23" s="5" t="str">
        <f t="shared" si="1"/>
        <v>일치</v>
      </c>
      <c r="AT23" s="5" t="str">
        <f t="shared" si="2"/>
        <v>일치</v>
      </c>
      <c r="AU23" s="13"/>
      <c r="AY23" s="6">
        <f t="shared" si="18"/>
        <v>0</v>
      </c>
      <c r="AZ23" s="5" t="str">
        <f t="shared" si="19"/>
        <v>일치</v>
      </c>
      <c r="BE23" s="6">
        <f t="shared" si="3"/>
        <v>0</v>
      </c>
      <c r="BF23" s="5" t="str">
        <f t="shared" si="20"/>
        <v>일치</v>
      </c>
      <c r="BG23" s="6">
        <f t="shared" si="4"/>
        <v>0</v>
      </c>
      <c r="BH23" s="5" t="str">
        <f t="shared" si="5"/>
        <v>일치</v>
      </c>
      <c r="BM23" s="6">
        <f t="shared" si="21"/>
        <v>0</v>
      </c>
      <c r="BN23" s="5" t="str">
        <f t="shared" si="22"/>
        <v>일치</v>
      </c>
      <c r="BO23" s="5" t="str">
        <f t="shared" si="6"/>
        <v>일치</v>
      </c>
      <c r="BP23" s="5" t="str">
        <f t="shared" si="7"/>
        <v>일치</v>
      </c>
      <c r="BQ23" s="13"/>
      <c r="BT23" s="21">
        <f t="shared" si="23"/>
        <v>0</v>
      </c>
      <c r="BU23" s="21">
        <f t="shared" si="24"/>
        <v>0</v>
      </c>
      <c r="BV23" s="16" t="str">
        <f t="shared" si="25"/>
        <v>일치</v>
      </c>
      <c r="BW23" s="16" t="str">
        <f t="shared" si="26"/>
        <v>일치</v>
      </c>
      <c r="BX23" s="139" t="e">
        <f t="shared" si="27"/>
        <v>#DIV/0!</v>
      </c>
      <c r="BY23" s="142" t="e">
        <f>VLOOKUP(L23,유효범위!$B$4:$E$8,3,FALSE)</f>
        <v>#N/A</v>
      </c>
      <c r="BZ23" s="142" t="e">
        <f>VLOOKUP(L23,유효범위!$B$4:$E$8,4,FALSE)</f>
        <v>#N/A</v>
      </c>
      <c r="CA23" s="113" t="e">
        <f t="shared" si="28"/>
        <v>#DIV/0!</v>
      </c>
      <c r="CB23" s="96">
        <f t="shared" si="29"/>
        <v>0</v>
      </c>
      <c r="CC23" s="22"/>
      <c r="CD23" s="22"/>
      <c r="CE23" s="22"/>
      <c r="CF23" s="18">
        <f t="shared" si="30"/>
        <v>0</v>
      </c>
      <c r="CG23" s="18">
        <f t="shared" si="31"/>
        <v>0</v>
      </c>
      <c r="CH23" s="16" t="str">
        <f t="shared" si="32"/>
        <v>일치</v>
      </c>
      <c r="CI23" s="16" t="str">
        <f t="shared" si="33"/>
        <v>일치</v>
      </c>
      <c r="DG23" s="19">
        <f t="shared" si="34"/>
        <v>0</v>
      </c>
      <c r="DH23" s="5" t="str">
        <f t="shared" si="35"/>
        <v>일치</v>
      </c>
      <c r="DI23" s="139" t="e">
        <f t="shared" si="36"/>
        <v>#DIV/0!</v>
      </c>
      <c r="DJ23" s="142" t="e">
        <f>VLOOKUP(L23,유효범위!$B$11:$E$15,3,FALSE)</f>
        <v>#N/A</v>
      </c>
      <c r="DK23" s="142" t="e">
        <f>VLOOKUP(L23,유효범위!$B$11:$E$15,4,FALSE)</f>
        <v>#N/A</v>
      </c>
      <c r="DL23" s="113" t="e">
        <f t="shared" si="37"/>
        <v>#DIV/0!</v>
      </c>
      <c r="DM23" s="148">
        <f t="shared" si="38"/>
        <v>0</v>
      </c>
    </row>
    <row r="24" spans="18:117" x14ac:dyDescent="0.3">
      <c r="R24" s="117">
        <f t="shared" si="8"/>
        <v>1</v>
      </c>
      <c r="S24" s="117">
        <f t="shared" si="9"/>
        <v>0</v>
      </c>
      <c r="X24" s="114" t="str">
        <f t="shared" si="10"/>
        <v>10억미만</v>
      </c>
      <c r="AC24" s="6">
        <f t="shared" si="11"/>
        <v>0</v>
      </c>
      <c r="AD24" s="5" t="str">
        <f t="shared" si="12"/>
        <v>일치</v>
      </c>
      <c r="AI24" s="6">
        <f t="shared" si="0"/>
        <v>0</v>
      </c>
      <c r="AJ24" s="5" t="str">
        <f t="shared" si="13"/>
        <v>일치</v>
      </c>
      <c r="AK24" s="19">
        <f t="shared" si="14"/>
        <v>0</v>
      </c>
      <c r="AL24" s="5" t="str">
        <f t="shared" si="15"/>
        <v>일치</v>
      </c>
      <c r="AQ24" s="6">
        <f t="shared" si="16"/>
        <v>0</v>
      </c>
      <c r="AR24" s="5" t="str">
        <f t="shared" si="17"/>
        <v>일치</v>
      </c>
      <c r="AS24" s="5" t="str">
        <f t="shared" si="1"/>
        <v>일치</v>
      </c>
      <c r="AT24" s="5" t="str">
        <f t="shared" si="2"/>
        <v>일치</v>
      </c>
      <c r="AU24" s="13"/>
      <c r="AY24" s="6">
        <f t="shared" si="18"/>
        <v>0</v>
      </c>
      <c r="AZ24" s="5" t="str">
        <f t="shared" si="19"/>
        <v>일치</v>
      </c>
      <c r="BE24" s="6">
        <f t="shared" si="3"/>
        <v>0</v>
      </c>
      <c r="BF24" s="5" t="str">
        <f t="shared" si="20"/>
        <v>일치</v>
      </c>
      <c r="BG24" s="6">
        <f t="shared" si="4"/>
        <v>0</v>
      </c>
      <c r="BH24" s="5" t="str">
        <f t="shared" si="5"/>
        <v>일치</v>
      </c>
      <c r="BM24" s="6">
        <f t="shared" si="21"/>
        <v>0</v>
      </c>
      <c r="BN24" s="5" t="str">
        <f t="shared" si="22"/>
        <v>일치</v>
      </c>
      <c r="BO24" s="5" t="str">
        <f t="shared" si="6"/>
        <v>일치</v>
      </c>
      <c r="BP24" s="5" t="str">
        <f t="shared" si="7"/>
        <v>일치</v>
      </c>
      <c r="BQ24" s="13"/>
      <c r="BT24" s="21">
        <f t="shared" si="23"/>
        <v>0</v>
      </c>
      <c r="BU24" s="21">
        <f t="shared" si="24"/>
        <v>0</v>
      </c>
      <c r="BV24" s="16" t="str">
        <f t="shared" si="25"/>
        <v>일치</v>
      </c>
      <c r="BW24" s="16" t="str">
        <f t="shared" si="26"/>
        <v>일치</v>
      </c>
      <c r="BX24" s="139" t="e">
        <f t="shared" si="27"/>
        <v>#DIV/0!</v>
      </c>
      <c r="BY24" s="142" t="e">
        <f>VLOOKUP(L24,유효범위!$B$4:$E$8,3,FALSE)</f>
        <v>#N/A</v>
      </c>
      <c r="BZ24" s="142" t="e">
        <f>VLOOKUP(L24,유효범위!$B$4:$E$8,4,FALSE)</f>
        <v>#N/A</v>
      </c>
      <c r="CA24" s="113" t="e">
        <f t="shared" si="28"/>
        <v>#DIV/0!</v>
      </c>
      <c r="CB24" s="96">
        <f t="shared" si="29"/>
        <v>0</v>
      </c>
      <c r="CC24" s="22"/>
      <c r="CD24" s="22"/>
      <c r="CE24" s="22"/>
      <c r="CF24" s="18">
        <f t="shared" si="30"/>
        <v>0</v>
      </c>
      <c r="CG24" s="18">
        <f t="shared" si="31"/>
        <v>0</v>
      </c>
      <c r="CH24" s="16" t="str">
        <f t="shared" si="32"/>
        <v>일치</v>
      </c>
      <c r="CI24" s="16" t="str">
        <f t="shared" si="33"/>
        <v>일치</v>
      </c>
      <c r="DG24" s="19">
        <f t="shared" si="34"/>
        <v>0</v>
      </c>
      <c r="DH24" s="5" t="str">
        <f t="shared" si="35"/>
        <v>일치</v>
      </c>
      <c r="DI24" s="139" t="e">
        <f t="shared" si="36"/>
        <v>#DIV/0!</v>
      </c>
      <c r="DJ24" s="142" t="e">
        <f>VLOOKUP(L24,유효범위!$B$11:$E$15,3,FALSE)</f>
        <v>#N/A</v>
      </c>
      <c r="DK24" s="142" t="e">
        <f>VLOOKUP(L24,유효범위!$B$11:$E$15,4,FALSE)</f>
        <v>#N/A</v>
      </c>
      <c r="DL24" s="113" t="e">
        <f t="shared" si="37"/>
        <v>#DIV/0!</v>
      </c>
      <c r="DM24" s="148">
        <f t="shared" si="38"/>
        <v>0</v>
      </c>
    </row>
    <row r="25" spans="18:117" x14ac:dyDescent="0.3">
      <c r="R25" s="117">
        <f t="shared" si="8"/>
        <v>1</v>
      </c>
      <c r="S25" s="117">
        <f t="shared" si="9"/>
        <v>0</v>
      </c>
      <c r="X25" s="114" t="str">
        <f t="shared" si="10"/>
        <v>10억미만</v>
      </c>
      <c r="AC25" s="6">
        <f t="shared" si="11"/>
        <v>0</v>
      </c>
      <c r="AD25" s="5" t="str">
        <f t="shared" si="12"/>
        <v>일치</v>
      </c>
      <c r="AI25" s="6">
        <f t="shared" si="0"/>
        <v>0</v>
      </c>
      <c r="AJ25" s="5" t="str">
        <f t="shared" si="13"/>
        <v>일치</v>
      </c>
      <c r="AK25" s="19">
        <f t="shared" si="14"/>
        <v>0</v>
      </c>
      <c r="AL25" s="5" t="str">
        <f t="shared" si="15"/>
        <v>일치</v>
      </c>
      <c r="AQ25" s="6">
        <f t="shared" si="16"/>
        <v>0</v>
      </c>
      <c r="AR25" s="5" t="str">
        <f t="shared" si="17"/>
        <v>일치</v>
      </c>
      <c r="AS25" s="5" t="str">
        <f t="shared" si="1"/>
        <v>일치</v>
      </c>
      <c r="AT25" s="5" t="str">
        <f t="shared" si="2"/>
        <v>일치</v>
      </c>
      <c r="AU25" s="13"/>
      <c r="AY25" s="6">
        <f t="shared" si="18"/>
        <v>0</v>
      </c>
      <c r="AZ25" s="5" t="str">
        <f t="shared" si="19"/>
        <v>일치</v>
      </c>
      <c r="BE25" s="6">
        <f t="shared" si="3"/>
        <v>0</v>
      </c>
      <c r="BF25" s="5" t="str">
        <f t="shared" si="20"/>
        <v>일치</v>
      </c>
      <c r="BG25" s="6">
        <f t="shared" si="4"/>
        <v>0</v>
      </c>
      <c r="BH25" s="5" t="str">
        <f t="shared" si="5"/>
        <v>일치</v>
      </c>
      <c r="BM25" s="6">
        <f t="shared" si="21"/>
        <v>0</v>
      </c>
      <c r="BN25" s="5" t="str">
        <f t="shared" si="22"/>
        <v>일치</v>
      </c>
      <c r="BO25" s="5" t="str">
        <f t="shared" si="6"/>
        <v>일치</v>
      </c>
      <c r="BP25" s="5" t="str">
        <f t="shared" si="7"/>
        <v>일치</v>
      </c>
      <c r="BQ25" s="13"/>
      <c r="BT25" s="21">
        <f t="shared" si="23"/>
        <v>0</v>
      </c>
      <c r="BU25" s="21">
        <f t="shared" si="24"/>
        <v>0</v>
      </c>
      <c r="BV25" s="16" t="str">
        <f t="shared" si="25"/>
        <v>일치</v>
      </c>
      <c r="BW25" s="16" t="str">
        <f t="shared" si="26"/>
        <v>일치</v>
      </c>
      <c r="BX25" s="139" t="e">
        <f t="shared" si="27"/>
        <v>#DIV/0!</v>
      </c>
      <c r="BY25" s="142" t="e">
        <f>VLOOKUP(L25,유효범위!$B$4:$E$8,3,FALSE)</f>
        <v>#N/A</v>
      </c>
      <c r="BZ25" s="142" t="e">
        <f>VLOOKUP(L25,유효범위!$B$4:$E$8,4,FALSE)</f>
        <v>#N/A</v>
      </c>
      <c r="CA25" s="113" t="e">
        <f t="shared" si="28"/>
        <v>#DIV/0!</v>
      </c>
      <c r="CB25" s="96">
        <f t="shared" si="29"/>
        <v>0</v>
      </c>
      <c r="CC25" s="22"/>
      <c r="CD25" s="22"/>
      <c r="CE25" s="22"/>
      <c r="CF25" s="18">
        <f t="shared" si="30"/>
        <v>0</v>
      </c>
      <c r="CG25" s="18">
        <f t="shared" si="31"/>
        <v>0</v>
      </c>
      <c r="CH25" s="16" t="str">
        <f t="shared" si="32"/>
        <v>일치</v>
      </c>
      <c r="CI25" s="16" t="str">
        <f t="shared" si="33"/>
        <v>일치</v>
      </c>
      <c r="DG25" s="19">
        <f t="shared" si="34"/>
        <v>0</v>
      </c>
      <c r="DH25" s="5" t="str">
        <f t="shared" si="35"/>
        <v>일치</v>
      </c>
      <c r="DI25" s="139" t="e">
        <f t="shared" si="36"/>
        <v>#DIV/0!</v>
      </c>
      <c r="DJ25" s="142" t="e">
        <f>VLOOKUP(L25,유효범위!$B$11:$E$15,3,FALSE)</f>
        <v>#N/A</v>
      </c>
      <c r="DK25" s="142" t="e">
        <f>VLOOKUP(L25,유효범위!$B$11:$E$15,4,FALSE)</f>
        <v>#N/A</v>
      </c>
      <c r="DL25" s="113" t="e">
        <f t="shared" si="37"/>
        <v>#DIV/0!</v>
      </c>
      <c r="DM25" s="148">
        <f t="shared" si="38"/>
        <v>0</v>
      </c>
    </row>
    <row r="26" spans="18:117" x14ac:dyDescent="0.3">
      <c r="R26" s="117">
        <f t="shared" si="8"/>
        <v>1</v>
      </c>
      <c r="S26" s="117">
        <f t="shared" si="9"/>
        <v>0</v>
      </c>
      <c r="X26" s="114" t="str">
        <f t="shared" si="10"/>
        <v>10억미만</v>
      </c>
      <c r="AC26" s="6">
        <f t="shared" si="11"/>
        <v>0</v>
      </c>
      <c r="AD26" s="5" t="str">
        <f t="shared" si="12"/>
        <v>일치</v>
      </c>
      <c r="AI26" s="6">
        <f t="shared" si="0"/>
        <v>0</v>
      </c>
      <c r="AJ26" s="5" t="str">
        <f t="shared" si="13"/>
        <v>일치</v>
      </c>
      <c r="AK26" s="19">
        <f t="shared" si="14"/>
        <v>0</v>
      </c>
      <c r="AL26" s="5" t="str">
        <f t="shared" si="15"/>
        <v>일치</v>
      </c>
      <c r="AQ26" s="6">
        <f t="shared" si="16"/>
        <v>0</v>
      </c>
      <c r="AR26" s="5" t="str">
        <f t="shared" si="17"/>
        <v>일치</v>
      </c>
      <c r="AS26" s="5" t="str">
        <f t="shared" si="1"/>
        <v>일치</v>
      </c>
      <c r="AT26" s="5" t="str">
        <f t="shared" si="2"/>
        <v>일치</v>
      </c>
      <c r="AU26" s="13"/>
      <c r="AY26" s="6">
        <f t="shared" si="18"/>
        <v>0</v>
      </c>
      <c r="AZ26" s="5" t="str">
        <f t="shared" si="19"/>
        <v>일치</v>
      </c>
      <c r="BE26" s="6">
        <f t="shared" si="3"/>
        <v>0</v>
      </c>
      <c r="BF26" s="5" t="str">
        <f t="shared" si="20"/>
        <v>일치</v>
      </c>
      <c r="BG26" s="6">
        <f t="shared" si="4"/>
        <v>0</v>
      </c>
      <c r="BH26" s="5" t="str">
        <f t="shared" si="5"/>
        <v>일치</v>
      </c>
      <c r="BM26" s="6">
        <f t="shared" si="21"/>
        <v>0</v>
      </c>
      <c r="BN26" s="5" t="str">
        <f t="shared" si="22"/>
        <v>일치</v>
      </c>
      <c r="BO26" s="5" t="str">
        <f t="shared" si="6"/>
        <v>일치</v>
      </c>
      <c r="BP26" s="5" t="str">
        <f t="shared" si="7"/>
        <v>일치</v>
      </c>
      <c r="BQ26" s="13"/>
      <c r="BT26" s="21">
        <f t="shared" si="23"/>
        <v>0</v>
      </c>
      <c r="BU26" s="21">
        <f t="shared" si="24"/>
        <v>0</v>
      </c>
      <c r="BV26" s="16" t="str">
        <f t="shared" si="25"/>
        <v>일치</v>
      </c>
      <c r="BW26" s="16" t="str">
        <f t="shared" si="26"/>
        <v>일치</v>
      </c>
      <c r="BX26" s="139" t="e">
        <f t="shared" si="27"/>
        <v>#DIV/0!</v>
      </c>
      <c r="BY26" s="142" t="e">
        <f>VLOOKUP(L26,유효범위!$B$4:$E$8,3,FALSE)</f>
        <v>#N/A</v>
      </c>
      <c r="BZ26" s="142" t="e">
        <f>VLOOKUP(L26,유효범위!$B$4:$E$8,4,FALSE)</f>
        <v>#N/A</v>
      </c>
      <c r="CA26" s="113" t="e">
        <f t="shared" si="28"/>
        <v>#DIV/0!</v>
      </c>
      <c r="CB26" s="96">
        <f t="shared" si="29"/>
        <v>0</v>
      </c>
      <c r="CC26" s="22"/>
      <c r="CD26" s="22"/>
      <c r="CE26" s="22"/>
      <c r="CF26" s="18">
        <f t="shared" si="30"/>
        <v>0</v>
      </c>
      <c r="CG26" s="18">
        <f t="shared" si="31"/>
        <v>0</v>
      </c>
      <c r="CH26" s="16" t="str">
        <f t="shared" si="32"/>
        <v>일치</v>
      </c>
      <c r="CI26" s="16" t="str">
        <f t="shared" si="33"/>
        <v>일치</v>
      </c>
      <c r="DG26" s="19">
        <f t="shared" si="34"/>
        <v>0</v>
      </c>
      <c r="DH26" s="5" t="str">
        <f t="shared" si="35"/>
        <v>일치</v>
      </c>
      <c r="DI26" s="139" t="e">
        <f t="shared" si="36"/>
        <v>#DIV/0!</v>
      </c>
      <c r="DJ26" s="142" t="e">
        <f>VLOOKUP(L26,유효범위!$B$11:$E$15,3,FALSE)</f>
        <v>#N/A</v>
      </c>
      <c r="DK26" s="142" t="e">
        <f>VLOOKUP(L26,유효범위!$B$11:$E$15,4,FALSE)</f>
        <v>#N/A</v>
      </c>
      <c r="DL26" s="113" t="e">
        <f t="shared" si="37"/>
        <v>#DIV/0!</v>
      </c>
      <c r="DM26" s="148">
        <f t="shared" si="38"/>
        <v>0</v>
      </c>
    </row>
    <row r="27" spans="18:117" x14ac:dyDescent="0.3">
      <c r="R27" s="117">
        <f t="shared" si="8"/>
        <v>1</v>
      </c>
      <c r="S27" s="117">
        <f t="shared" si="9"/>
        <v>0</v>
      </c>
      <c r="X27" s="114" t="str">
        <f t="shared" si="10"/>
        <v>10억미만</v>
      </c>
      <c r="AC27" s="6">
        <f t="shared" si="11"/>
        <v>0</v>
      </c>
      <c r="AD27" s="5" t="str">
        <f t="shared" si="12"/>
        <v>일치</v>
      </c>
      <c r="AI27" s="6">
        <f t="shared" si="0"/>
        <v>0</v>
      </c>
      <c r="AJ27" s="5" t="str">
        <f t="shared" si="13"/>
        <v>일치</v>
      </c>
      <c r="AK27" s="19">
        <f t="shared" si="14"/>
        <v>0</v>
      </c>
      <c r="AL27" s="5" t="str">
        <f t="shared" si="15"/>
        <v>일치</v>
      </c>
      <c r="AQ27" s="6">
        <f t="shared" si="16"/>
        <v>0</v>
      </c>
      <c r="AR27" s="5" t="str">
        <f t="shared" si="17"/>
        <v>일치</v>
      </c>
      <c r="AS27" s="5" t="str">
        <f t="shared" si="1"/>
        <v>일치</v>
      </c>
      <c r="AT27" s="5" t="str">
        <f t="shared" si="2"/>
        <v>일치</v>
      </c>
      <c r="AU27" s="13"/>
      <c r="AY27" s="6">
        <f t="shared" si="18"/>
        <v>0</v>
      </c>
      <c r="AZ27" s="5" t="str">
        <f t="shared" si="19"/>
        <v>일치</v>
      </c>
      <c r="BE27" s="6">
        <f t="shared" si="3"/>
        <v>0</v>
      </c>
      <c r="BF27" s="5" t="str">
        <f t="shared" si="20"/>
        <v>일치</v>
      </c>
      <c r="BG27" s="6">
        <f t="shared" si="4"/>
        <v>0</v>
      </c>
      <c r="BH27" s="5" t="str">
        <f t="shared" si="5"/>
        <v>일치</v>
      </c>
      <c r="BM27" s="6">
        <f t="shared" si="21"/>
        <v>0</v>
      </c>
      <c r="BN27" s="5" t="str">
        <f t="shared" si="22"/>
        <v>일치</v>
      </c>
      <c r="BO27" s="5" t="str">
        <f t="shared" si="6"/>
        <v>일치</v>
      </c>
      <c r="BP27" s="5" t="str">
        <f t="shared" si="7"/>
        <v>일치</v>
      </c>
      <c r="BQ27" s="13"/>
      <c r="BT27" s="21">
        <f t="shared" si="23"/>
        <v>0</v>
      </c>
      <c r="BU27" s="21">
        <f t="shared" si="24"/>
        <v>0</v>
      </c>
      <c r="BV27" s="16" t="str">
        <f t="shared" si="25"/>
        <v>일치</v>
      </c>
      <c r="BW27" s="16" t="str">
        <f t="shared" si="26"/>
        <v>일치</v>
      </c>
      <c r="BX27" s="139" t="e">
        <f t="shared" si="27"/>
        <v>#DIV/0!</v>
      </c>
      <c r="BY27" s="142" t="e">
        <f>VLOOKUP(L27,유효범위!$B$4:$E$8,3,FALSE)</f>
        <v>#N/A</v>
      </c>
      <c r="BZ27" s="142" t="e">
        <f>VLOOKUP(L27,유효범위!$B$4:$E$8,4,FALSE)</f>
        <v>#N/A</v>
      </c>
      <c r="CA27" s="113" t="e">
        <f t="shared" si="28"/>
        <v>#DIV/0!</v>
      </c>
      <c r="CB27" s="96">
        <f t="shared" si="29"/>
        <v>0</v>
      </c>
      <c r="CC27" s="22"/>
      <c r="CD27" s="22"/>
      <c r="CE27" s="22"/>
      <c r="CF27" s="18">
        <f t="shared" si="30"/>
        <v>0</v>
      </c>
      <c r="CG27" s="18">
        <f t="shared" si="31"/>
        <v>0</v>
      </c>
      <c r="CH27" s="16" t="str">
        <f t="shared" si="32"/>
        <v>일치</v>
      </c>
      <c r="CI27" s="16" t="str">
        <f t="shared" si="33"/>
        <v>일치</v>
      </c>
      <c r="DG27" s="19">
        <f t="shared" si="34"/>
        <v>0</v>
      </c>
      <c r="DH27" s="5" t="str">
        <f t="shared" si="35"/>
        <v>일치</v>
      </c>
      <c r="DI27" s="139" t="e">
        <f t="shared" si="36"/>
        <v>#DIV/0!</v>
      </c>
      <c r="DJ27" s="142" t="e">
        <f>VLOOKUP(L27,유효범위!$B$11:$E$15,3,FALSE)</f>
        <v>#N/A</v>
      </c>
      <c r="DK27" s="142" t="e">
        <f>VLOOKUP(L27,유효범위!$B$11:$E$15,4,FALSE)</f>
        <v>#N/A</v>
      </c>
      <c r="DL27" s="113" t="e">
        <f t="shared" si="37"/>
        <v>#DIV/0!</v>
      </c>
      <c r="DM27" s="148">
        <f t="shared" si="38"/>
        <v>0</v>
      </c>
    </row>
    <row r="28" spans="18:117" x14ac:dyDescent="0.3">
      <c r="R28" s="117">
        <f t="shared" si="8"/>
        <v>1</v>
      </c>
      <c r="S28" s="117">
        <f t="shared" si="9"/>
        <v>0</v>
      </c>
      <c r="X28" s="114" t="str">
        <f t="shared" si="10"/>
        <v>10억미만</v>
      </c>
      <c r="AC28" s="6">
        <f t="shared" si="11"/>
        <v>0</v>
      </c>
      <c r="AD28" s="5" t="str">
        <f t="shared" si="12"/>
        <v>일치</v>
      </c>
      <c r="AI28" s="6">
        <f t="shared" si="0"/>
        <v>0</v>
      </c>
      <c r="AJ28" s="5" t="str">
        <f t="shared" si="13"/>
        <v>일치</v>
      </c>
      <c r="AK28" s="19">
        <f t="shared" si="14"/>
        <v>0</v>
      </c>
      <c r="AL28" s="5" t="str">
        <f t="shared" si="15"/>
        <v>일치</v>
      </c>
      <c r="AQ28" s="6">
        <f t="shared" si="16"/>
        <v>0</v>
      </c>
      <c r="AR28" s="5" t="str">
        <f t="shared" si="17"/>
        <v>일치</v>
      </c>
      <c r="AS28" s="5" t="str">
        <f t="shared" si="1"/>
        <v>일치</v>
      </c>
      <c r="AT28" s="5" t="str">
        <f t="shared" si="2"/>
        <v>일치</v>
      </c>
      <c r="AU28" s="13"/>
      <c r="AY28" s="6">
        <f t="shared" si="18"/>
        <v>0</v>
      </c>
      <c r="AZ28" s="5" t="str">
        <f t="shared" si="19"/>
        <v>일치</v>
      </c>
      <c r="BE28" s="6">
        <f t="shared" si="3"/>
        <v>0</v>
      </c>
      <c r="BF28" s="5" t="str">
        <f t="shared" si="20"/>
        <v>일치</v>
      </c>
      <c r="BG28" s="6">
        <f t="shared" si="4"/>
        <v>0</v>
      </c>
      <c r="BH28" s="5" t="str">
        <f t="shared" si="5"/>
        <v>일치</v>
      </c>
      <c r="BM28" s="6">
        <f t="shared" si="21"/>
        <v>0</v>
      </c>
      <c r="BN28" s="5" t="str">
        <f t="shared" si="22"/>
        <v>일치</v>
      </c>
      <c r="BO28" s="5" t="str">
        <f t="shared" si="6"/>
        <v>일치</v>
      </c>
      <c r="BP28" s="5" t="str">
        <f t="shared" si="7"/>
        <v>일치</v>
      </c>
      <c r="BQ28" s="13"/>
      <c r="BT28" s="21">
        <f t="shared" si="23"/>
        <v>0</v>
      </c>
      <c r="BU28" s="21">
        <f t="shared" si="24"/>
        <v>0</v>
      </c>
      <c r="BV28" s="16" t="str">
        <f t="shared" si="25"/>
        <v>일치</v>
      </c>
      <c r="BW28" s="16" t="str">
        <f t="shared" si="26"/>
        <v>일치</v>
      </c>
      <c r="BX28" s="139" t="e">
        <f t="shared" si="27"/>
        <v>#DIV/0!</v>
      </c>
      <c r="BY28" s="142" t="e">
        <f>VLOOKUP(L28,유효범위!$B$4:$E$8,3,FALSE)</f>
        <v>#N/A</v>
      </c>
      <c r="BZ28" s="142" t="e">
        <f>VLOOKUP(L28,유효범위!$B$4:$E$8,4,FALSE)</f>
        <v>#N/A</v>
      </c>
      <c r="CA28" s="113" t="e">
        <f t="shared" si="28"/>
        <v>#DIV/0!</v>
      </c>
      <c r="CB28" s="96">
        <f t="shared" si="29"/>
        <v>0</v>
      </c>
      <c r="CC28" s="22"/>
      <c r="CD28" s="22"/>
      <c r="CE28" s="22"/>
      <c r="CF28" s="18">
        <f t="shared" si="30"/>
        <v>0</v>
      </c>
      <c r="CG28" s="18">
        <f t="shared" si="31"/>
        <v>0</v>
      </c>
      <c r="CH28" s="16" t="str">
        <f t="shared" si="32"/>
        <v>일치</v>
      </c>
      <c r="CI28" s="16" t="str">
        <f t="shared" si="33"/>
        <v>일치</v>
      </c>
      <c r="DG28" s="19">
        <f t="shared" si="34"/>
        <v>0</v>
      </c>
      <c r="DH28" s="5" t="str">
        <f t="shared" si="35"/>
        <v>일치</v>
      </c>
      <c r="DI28" s="139" t="e">
        <f t="shared" si="36"/>
        <v>#DIV/0!</v>
      </c>
      <c r="DJ28" s="142" t="e">
        <f>VLOOKUP(L28,유효범위!$B$11:$E$15,3,FALSE)</f>
        <v>#N/A</v>
      </c>
      <c r="DK28" s="142" t="e">
        <f>VLOOKUP(L28,유효범위!$B$11:$E$15,4,FALSE)</f>
        <v>#N/A</v>
      </c>
      <c r="DL28" s="113" t="e">
        <f t="shared" si="37"/>
        <v>#DIV/0!</v>
      </c>
      <c r="DM28" s="148">
        <f t="shared" si="38"/>
        <v>0</v>
      </c>
    </row>
    <row r="29" spans="18:117" x14ac:dyDescent="0.3">
      <c r="R29" s="117">
        <f t="shared" si="8"/>
        <v>1</v>
      </c>
      <c r="S29" s="117">
        <f t="shared" si="9"/>
        <v>0</v>
      </c>
      <c r="X29" s="114" t="str">
        <f t="shared" si="10"/>
        <v>10억미만</v>
      </c>
      <c r="AC29" s="6">
        <f t="shared" si="11"/>
        <v>0</v>
      </c>
      <c r="AD29" s="5" t="str">
        <f t="shared" si="12"/>
        <v>일치</v>
      </c>
      <c r="AI29" s="6">
        <f t="shared" si="0"/>
        <v>0</v>
      </c>
      <c r="AJ29" s="5" t="str">
        <f t="shared" si="13"/>
        <v>일치</v>
      </c>
      <c r="AK29" s="19">
        <f t="shared" si="14"/>
        <v>0</v>
      </c>
      <c r="AL29" s="5" t="str">
        <f t="shared" si="15"/>
        <v>일치</v>
      </c>
      <c r="AQ29" s="6">
        <f t="shared" si="16"/>
        <v>0</v>
      </c>
      <c r="AR29" s="5" t="str">
        <f t="shared" si="17"/>
        <v>일치</v>
      </c>
      <c r="AS29" s="5" t="str">
        <f t="shared" si="1"/>
        <v>일치</v>
      </c>
      <c r="AT29" s="5" t="str">
        <f t="shared" si="2"/>
        <v>일치</v>
      </c>
      <c r="AU29" s="13"/>
      <c r="AY29" s="6">
        <f t="shared" si="18"/>
        <v>0</v>
      </c>
      <c r="AZ29" s="5" t="str">
        <f t="shared" si="19"/>
        <v>일치</v>
      </c>
      <c r="BE29" s="6">
        <f t="shared" si="3"/>
        <v>0</v>
      </c>
      <c r="BF29" s="5" t="str">
        <f t="shared" si="20"/>
        <v>일치</v>
      </c>
      <c r="BG29" s="6">
        <f t="shared" si="4"/>
        <v>0</v>
      </c>
      <c r="BH29" s="5" t="str">
        <f t="shared" si="5"/>
        <v>일치</v>
      </c>
      <c r="BM29" s="6">
        <f t="shared" si="21"/>
        <v>0</v>
      </c>
      <c r="BN29" s="5" t="str">
        <f t="shared" si="22"/>
        <v>일치</v>
      </c>
      <c r="BO29" s="5" t="str">
        <f t="shared" si="6"/>
        <v>일치</v>
      </c>
      <c r="BP29" s="5" t="str">
        <f t="shared" si="7"/>
        <v>일치</v>
      </c>
      <c r="BQ29" s="13"/>
      <c r="BT29" s="21">
        <f t="shared" si="23"/>
        <v>0</v>
      </c>
      <c r="BU29" s="21">
        <f t="shared" si="24"/>
        <v>0</v>
      </c>
      <c r="BV29" s="16" t="str">
        <f t="shared" si="25"/>
        <v>일치</v>
      </c>
      <c r="BW29" s="16" t="str">
        <f t="shared" si="26"/>
        <v>일치</v>
      </c>
      <c r="BX29" s="139" t="e">
        <f t="shared" si="27"/>
        <v>#DIV/0!</v>
      </c>
      <c r="BY29" s="142" t="e">
        <f>VLOOKUP(L29,유효범위!$B$4:$E$8,3,FALSE)</f>
        <v>#N/A</v>
      </c>
      <c r="BZ29" s="142" t="e">
        <f>VLOOKUP(L29,유효범위!$B$4:$E$8,4,FALSE)</f>
        <v>#N/A</v>
      </c>
      <c r="CA29" s="113" t="e">
        <f t="shared" si="28"/>
        <v>#DIV/0!</v>
      </c>
      <c r="CB29" s="96">
        <f t="shared" si="29"/>
        <v>0</v>
      </c>
      <c r="CC29" s="22"/>
      <c r="CD29" s="22"/>
      <c r="CE29" s="22"/>
      <c r="CF29" s="18">
        <f t="shared" si="30"/>
        <v>0</v>
      </c>
      <c r="CG29" s="18">
        <f t="shared" si="31"/>
        <v>0</v>
      </c>
      <c r="CH29" s="16" t="str">
        <f t="shared" si="32"/>
        <v>일치</v>
      </c>
      <c r="CI29" s="16" t="str">
        <f t="shared" si="33"/>
        <v>일치</v>
      </c>
      <c r="DG29" s="19">
        <f t="shared" si="34"/>
        <v>0</v>
      </c>
      <c r="DH29" s="5" t="str">
        <f t="shared" si="35"/>
        <v>일치</v>
      </c>
      <c r="DI29" s="139" t="e">
        <f t="shared" si="36"/>
        <v>#DIV/0!</v>
      </c>
      <c r="DJ29" s="142" t="e">
        <f>VLOOKUP(L29,유효범위!$B$11:$E$15,3,FALSE)</f>
        <v>#N/A</v>
      </c>
      <c r="DK29" s="142" t="e">
        <f>VLOOKUP(L29,유효범위!$B$11:$E$15,4,FALSE)</f>
        <v>#N/A</v>
      </c>
      <c r="DL29" s="113" t="e">
        <f t="shared" si="37"/>
        <v>#DIV/0!</v>
      </c>
      <c r="DM29" s="148">
        <f t="shared" si="38"/>
        <v>0</v>
      </c>
    </row>
    <row r="30" spans="18:117" x14ac:dyDescent="0.3">
      <c r="R30" s="117">
        <f t="shared" si="8"/>
        <v>1</v>
      </c>
      <c r="S30" s="117">
        <f t="shared" si="9"/>
        <v>0</v>
      </c>
      <c r="X30" s="114" t="str">
        <f t="shared" si="10"/>
        <v>10억미만</v>
      </c>
      <c r="AC30" s="6">
        <f t="shared" si="11"/>
        <v>0</v>
      </c>
      <c r="AD30" s="5" t="str">
        <f t="shared" si="12"/>
        <v>일치</v>
      </c>
      <c r="AI30" s="6">
        <f t="shared" si="0"/>
        <v>0</v>
      </c>
      <c r="AJ30" s="5" t="str">
        <f t="shared" si="13"/>
        <v>일치</v>
      </c>
      <c r="AK30" s="19">
        <f t="shared" si="14"/>
        <v>0</v>
      </c>
      <c r="AL30" s="5" t="str">
        <f t="shared" si="15"/>
        <v>일치</v>
      </c>
      <c r="AQ30" s="6">
        <f t="shared" si="16"/>
        <v>0</v>
      </c>
      <c r="AR30" s="5" t="str">
        <f t="shared" si="17"/>
        <v>일치</v>
      </c>
      <c r="AS30" s="5" t="str">
        <f t="shared" si="1"/>
        <v>일치</v>
      </c>
      <c r="AT30" s="5" t="str">
        <f t="shared" si="2"/>
        <v>일치</v>
      </c>
      <c r="AU30" s="13"/>
      <c r="AY30" s="6">
        <f t="shared" si="18"/>
        <v>0</v>
      </c>
      <c r="AZ30" s="5" t="str">
        <f t="shared" si="19"/>
        <v>일치</v>
      </c>
      <c r="BE30" s="6">
        <f t="shared" si="3"/>
        <v>0</v>
      </c>
      <c r="BF30" s="5" t="str">
        <f t="shared" si="20"/>
        <v>일치</v>
      </c>
      <c r="BG30" s="6">
        <f t="shared" si="4"/>
        <v>0</v>
      </c>
      <c r="BH30" s="5" t="str">
        <f t="shared" si="5"/>
        <v>일치</v>
      </c>
      <c r="BM30" s="6">
        <f t="shared" si="21"/>
        <v>0</v>
      </c>
      <c r="BN30" s="5" t="str">
        <f t="shared" si="22"/>
        <v>일치</v>
      </c>
      <c r="BO30" s="5" t="str">
        <f t="shared" si="6"/>
        <v>일치</v>
      </c>
      <c r="BP30" s="5" t="str">
        <f t="shared" si="7"/>
        <v>일치</v>
      </c>
      <c r="BQ30" s="13"/>
      <c r="BT30" s="21">
        <f t="shared" si="23"/>
        <v>0</v>
      </c>
      <c r="BU30" s="21">
        <f t="shared" si="24"/>
        <v>0</v>
      </c>
      <c r="BV30" s="16" t="str">
        <f t="shared" si="25"/>
        <v>일치</v>
      </c>
      <c r="BW30" s="16" t="str">
        <f t="shared" si="26"/>
        <v>일치</v>
      </c>
      <c r="BX30" s="139" t="e">
        <f t="shared" si="27"/>
        <v>#DIV/0!</v>
      </c>
      <c r="BY30" s="142" t="e">
        <f>VLOOKUP(L30,유효범위!$B$4:$E$8,3,FALSE)</f>
        <v>#N/A</v>
      </c>
      <c r="BZ30" s="142" t="e">
        <f>VLOOKUP(L30,유효범위!$B$4:$E$8,4,FALSE)</f>
        <v>#N/A</v>
      </c>
      <c r="CA30" s="113" t="e">
        <f t="shared" si="28"/>
        <v>#DIV/0!</v>
      </c>
      <c r="CB30" s="96">
        <f t="shared" si="29"/>
        <v>0</v>
      </c>
      <c r="CC30" s="22"/>
      <c r="CD30" s="22"/>
      <c r="CE30" s="22"/>
      <c r="CF30" s="18">
        <f t="shared" si="30"/>
        <v>0</v>
      </c>
      <c r="CG30" s="18">
        <f t="shared" si="31"/>
        <v>0</v>
      </c>
      <c r="CH30" s="16" t="str">
        <f t="shared" si="32"/>
        <v>일치</v>
      </c>
      <c r="CI30" s="16" t="str">
        <f t="shared" si="33"/>
        <v>일치</v>
      </c>
      <c r="DG30" s="19">
        <f t="shared" si="34"/>
        <v>0</v>
      </c>
      <c r="DH30" s="5" t="str">
        <f t="shared" si="35"/>
        <v>일치</v>
      </c>
      <c r="DI30" s="139" t="e">
        <f t="shared" si="36"/>
        <v>#DIV/0!</v>
      </c>
      <c r="DJ30" s="142" t="e">
        <f>VLOOKUP(L30,유효범위!$B$11:$E$15,3,FALSE)</f>
        <v>#N/A</v>
      </c>
      <c r="DK30" s="142" t="e">
        <f>VLOOKUP(L30,유효범위!$B$11:$E$15,4,FALSE)</f>
        <v>#N/A</v>
      </c>
      <c r="DL30" s="113" t="e">
        <f t="shared" si="37"/>
        <v>#DIV/0!</v>
      </c>
      <c r="DM30" s="148">
        <f t="shared" si="38"/>
        <v>0</v>
      </c>
    </row>
    <row r="31" spans="18:117" x14ac:dyDescent="0.3">
      <c r="R31" s="117">
        <f t="shared" si="8"/>
        <v>1</v>
      </c>
      <c r="S31" s="117">
        <f t="shared" si="9"/>
        <v>0</v>
      </c>
      <c r="X31" s="114" t="str">
        <f t="shared" si="10"/>
        <v>10억미만</v>
      </c>
      <c r="AC31" s="6">
        <f t="shared" si="11"/>
        <v>0</v>
      </c>
      <c r="AD31" s="5" t="str">
        <f t="shared" si="12"/>
        <v>일치</v>
      </c>
      <c r="AI31" s="6">
        <f t="shared" si="0"/>
        <v>0</v>
      </c>
      <c r="AJ31" s="5" t="str">
        <f t="shared" si="13"/>
        <v>일치</v>
      </c>
      <c r="AK31" s="19">
        <f t="shared" si="14"/>
        <v>0</v>
      </c>
      <c r="AL31" s="5" t="str">
        <f t="shared" si="15"/>
        <v>일치</v>
      </c>
      <c r="AQ31" s="6">
        <f t="shared" si="16"/>
        <v>0</v>
      </c>
      <c r="AR31" s="5" t="str">
        <f t="shared" si="17"/>
        <v>일치</v>
      </c>
      <c r="AS31" s="5" t="str">
        <f t="shared" si="1"/>
        <v>일치</v>
      </c>
      <c r="AT31" s="5" t="str">
        <f t="shared" si="2"/>
        <v>일치</v>
      </c>
      <c r="AU31" s="13"/>
      <c r="AY31" s="6">
        <f t="shared" si="18"/>
        <v>0</v>
      </c>
      <c r="AZ31" s="5" t="str">
        <f t="shared" si="19"/>
        <v>일치</v>
      </c>
      <c r="BE31" s="6">
        <f t="shared" si="3"/>
        <v>0</v>
      </c>
      <c r="BF31" s="5" t="str">
        <f t="shared" si="20"/>
        <v>일치</v>
      </c>
      <c r="BG31" s="6">
        <f t="shared" si="4"/>
        <v>0</v>
      </c>
      <c r="BH31" s="5" t="str">
        <f t="shared" si="5"/>
        <v>일치</v>
      </c>
      <c r="BM31" s="6">
        <f t="shared" si="21"/>
        <v>0</v>
      </c>
      <c r="BN31" s="5" t="str">
        <f t="shared" si="22"/>
        <v>일치</v>
      </c>
      <c r="BO31" s="5" t="str">
        <f t="shared" si="6"/>
        <v>일치</v>
      </c>
      <c r="BP31" s="5" t="str">
        <f t="shared" si="7"/>
        <v>일치</v>
      </c>
      <c r="BQ31" s="13"/>
      <c r="BT31" s="21">
        <f t="shared" si="23"/>
        <v>0</v>
      </c>
      <c r="BU31" s="21">
        <f t="shared" si="24"/>
        <v>0</v>
      </c>
      <c r="BV31" s="16" t="str">
        <f t="shared" si="25"/>
        <v>일치</v>
      </c>
      <c r="BW31" s="16" t="str">
        <f t="shared" si="26"/>
        <v>일치</v>
      </c>
      <c r="BX31" s="139" t="e">
        <f t="shared" si="27"/>
        <v>#DIV/0!</v>
      </c>
      <c r="BY31" s="142" t="e">
        <f>VLOOKUP(L31,유효범위!$B$4:$E$8,3,FALSE)</f>
        <v>#N/A</v>
      </c>
      <c r="BZ31" s="142" t="e">
        <f>VLOOKUP(L31,유효범위!$B$4:$E$8,4,FALSE)</f>
        <v>#N/A</v>
      </c>
      <c r="CA31" s="113" t="e">
        <f t="shared" si="28"/>
        <v>#DIV/0!</v>
      </c>
      <c r="CB31" s="96">
        <f t="shared" si="29"/>
        <v>0</v>
      </c>
      <c r="CC31" s="22"/>
      <c r="CD31" s="22"/>
      <c r="CE31" s="22"/>
      <c r="CF31" s="18">
        <f t="shared" si="30"/>
        <v>0</v>
      </c>
      <c r="CG31" s="18">
        <f t="shared" si="31"/>
        <v>0</v>
      </c>
      <c r="CH31" s="16" t="str">
        <f t="shared" si="32"/>
        <v>일치</v>
      </c>
      <c r="CI31" s="16" t="str">
        <f t="shared" si="33"/>
        <v>일치</v>
      </c>
      <c r="DG31" s="19">
        <f t="shared" si="34"/>
        <v>0</v>
      </c>
      <c r="DH31" s="5" t="str">
        <f t="shared" si="35"/>
        <v>일치</v>
      </c>
      <c r="DI31" s="139" t="e">
        <f t="shared" si="36"/>
        <v>#DIV/0!</v>
      </c>
      <c r="DJ31" s="142" t="e">
        <f>VLOOKUP(L31,유효범위!$B$11:$E$15,3,FALSE)</f>
        <v>#N/A</v>
      </c>
      <c r="DK31" s="142" t="e">
        <f>VLOOKUP(L31,유효범위!$B$11:$E$15,4,FALSE)</f>
        <v>#N/A</v>
      </c>
      <c r="DL31" s="113" t="e">
        <f t="shared" si="37"/>
        <v>#DIV/0!</v>
      </c>
      <c r="DM31" s="148">
        <f t="shared" si="38"/>
        <v>0</v>
      </c>
    </row>
    <row r="32" spans="18:117" x14ac:dyDescent="0.3">
      <c r="R32" s="117">
        <f t="shared" si="8"/>
        <v>1</v>
      </c>
      <c r="S32" s="117">
        <f t="shared" si="9"/>
        <v>0</v>
      </c>
      <c r="X32" s="114" t="str">
        <f t="shared" si="10"/>
        <v>10억미만</v>
      </c>
      <c r="AC32" s="6">
        <f t="shared" si="11"/>
        <v>0</v>
      </c>
      <c r="AD32" s="5" t="str">
        <f t="shared" si="12"/>
        <v>일치</v>
      </c>
      <c r="AI32" s="6">
        <f t="shared" si="0"/>
        <v>0</v>
      </c>
      <c r="AJ32" s="5" t="str">
        <f t="shared" si="13"/>
        <v>일치</v>
      </c>
      <c r="AK32" s="19">
        <f t="shared" si="14"/>
        <v>0</v>
      </c>
      <c r="AL32" s="5" t="str">
        <f t="shared" si="15"/>
        <v>일치</v>
      </c>
      <c r="AQ32" s="6">
        <f t="shared" si="16"/>
        <v>0</v>
      </c>
      <c r="AR32" s="5" t="str">
        <f t="shared" si="17"/>
        <v>일치</v>
      </c>
      <c r="AS32" s="5" t="str">
        <f t="shared" si="1"/>
        <v>일치</v>
      </c>
      <c r="AT32" s="5" t="str">
        <f t="shared" si="2"/>
        <v>일치</v>
      </c>
      <c r="AU32" s="13"/>
      <c r="AY32" s="6">
        <f t="shared" si="18"/>
        <v>0</v>
      </c>
      <c r="AZ32" s="5" t="str">
        <f t="shared" si="19"/>
        <v>일치</v>
      </c>
      <c r="BE32" s="6">
        <f t="shared" si="3"/>
        <v>0</v>
      </c>
      <c r="BF32" s="5" t="str">
        <f t="shared" si="20"/>
        <v>일치</v>
      </c>
      <c r="BG32" s="6">
        <f t="shared" si="4"/>
        <v>0</v>
      </c>
      <c r="BH32" s="5" t="str">
        <f t="shared" si="5"/>
        <v>일치</v>
      </c>
      <c r="BM32" s="6">
        <f t="shared" si="21"/>
        <v>0</v>
      </c>
      <c r="BN32" s="5" t="str">
        <f t="shared" si="22"/>
        <v>일치</v>
      </c>
      <c r="BO32" s="5" t="str">
        <f t="shared" si="6"/>
        <v>일치</v>
      </c>
      <c r="BP32" s="5" t="str">
        <f t="shared" si="7"/>
        <v>일치</v>
      </c>
      <c r="BQ32" s="13"/>
      <c r="BT32" s="21">
        <f t="shared" si="23"/>
        <v>0</v>
      </c>
      <c r="BU32" s="21">
        <f t="shared" si="24"/>
        <v>0</v>
      </c>
      <c r="BV32" s="16" t="str">
        <f t="shared" si="25"/>
        <v>일치</v>
      </c>
      <c r="BW32" s="16" t="str">
        <f t="shared" si="26"/>
        <v>일치</v>
      </c>
      <c r="BX32" s="139" t="e">
        <f t="shared" si="27"/>
        <v>#DIV/0!</v>
      </c>
      <c r="BY32" s="142" t="e">
        <f>VLOOKUP(L32,유효범위!$B$4:$E$8,3,FALSE)</f>
        <v>#N/A</v>
      </c>
      <c r="BZ32" s="142" t="e">
        <f>VLOOKUP(L32,유효범위!$B$4:$E$8,4,FALSE)</f>
        <v>#N/A</v>
      </c>
      <c r="CA32" s="113" t="e">
        <f t="shared" si="28"/>
        <v>#DIV/0!</v>
      </c>
      <c r="CB32" s="96">
        <f t="shared" si="29"/>
        <v>0</v>
      </c>
      <c r="CC32" s="22"/>
      <c r="CD32" s="22"/>
      <c r="CE32" s="22"/>
      <c r="CF32" s="18">
        <f t="shared" si="30"/>
        <v>0</v>
      </c>
      <c r="CG32" s="18">
        <f t="shared" si="31"/>
        <v>0</v>
      </c>
      <c r="CH32" s="16" t="str">
        <f t="shared" si="32"/>
        <v>일치</v>
      </c>
      <c r="CI32" s="16" t="str">
        <f t="shared" si="33"/>
        <v>일치</v>
      </c>
      <c r="DG32" s="19">
        <f t="shared" si="34"/>
        <v>0</v>
      </c>
      <c r="DH32" s="5" t="str">
        <f t="shared" si="35"/>
        <v>일치</v>
      </c>
      <c r="DI32" s="139" t="e">
        <f t="shared" si="36"/>
        <v>#DIV/0!</v>
      </c>
      <c r="DJ32" s="142" t="e">
        <f>VLOOKUP(L32,유효범위!$B$11:$E$15,3,FALSE)</f>
        <v>#N/A</v>
      </c>
      <c r="DK32" s="142" t="e">
        <f>VLOOKUP(L32,유효범위!$B$11:$E$15,4,FALSE)</f>
        <v>#N/A</v>
      </c>
      <c r="DL32" s="113" t="e">
        <f t="shared" si="37"/>
        <v>#DIV/0!</v>
      </c>
      <c r="DM32" s="148">
        <f t="shared" si="38"/>
        <v>0</v>
      </c>
    </row>
    <row r="33" spans="18:117" x14ac:dyDescent="0.3">
      <c r="R33" s="117">
        <f t="shared" si="8"/>
        <v>1</v>
      </c>
      <c r="S33" s="117">
        <f t="shared" si="9"/>
        <v>0</v>
      </c>
      <c r="X33" s="114" t="str">
        <f t="shared" si="10"/>
        <v>10억미만</v>
      </c>
      <c r="AC33" s="6">
        <f t="shared" si="11"/>
        <v>0</v>
      </c>
      <c r="AD33" s="5" t="str">
        <f t="shared" si="12"/>
        <v>일치</v>
      </c>
      <c r="AI33" s="6">
        <f t="shared" si="0"/>
        <v>0</v>
      </c>
      <c r="AJ33" s="5" t="str">
        <f t="shared" si="13"/>
        <v>일치</v>
      </c>
      <c r="AK33" s="19">
        <f t="shared" si="14"/>
        <v>0</v>
      </c>
      <c r="AL33" s="5" t="str">
        <f t="shared" si="15"/>
        <v>일치</v>
      </c>
      <c r="AQ33" s="6">
        <f t="shared" si="16"/>
        <v>0</v>
      </c>
      <c r="AR33" s="5" t="str">
        <f t="shared" si="17"/>
        <v>일치</v>
      </c>
      <c r="AS33" s="5" t="str">
        <f t="shared" si="1"/>
        <v>일치</v>
      </c>
      <c r="AT33" s="5" t="str">
        <f t="shared" si="2"/>
        <v>일치</v>
      </c>
      <c r="AU33" s="13"/>
      <c r="AY33" s="6">
        <f t="shared" si="18"/>
        <v>0</v>
      </c>
      <c r="AZ33" s="5" t="str">
        <f t="shared" si="19"/>
        <v>일치</v>
      </c>
      <c r="BE33" s="6">
        <f t="shared" si="3"/>
        <v>0</v>
      </c>
      <c r="BF33" s="5" t="str">
        <f t="shared" si="20"/>
        <v>일치</v>
      </c>
      <c r="BG33" s="6">
        <f t="shared" si="4"/>
        <v>0</v>
      </c>
      <c r="BH33" s="5" t="str">
        <f t="shared" si="5"/>
        <v>일치</v>
      </c>
      <c r="BM33" s="6">
        <f t="shared" si="21"/>
        <v>0</v>
      </c>
      <c r="BN33" s="5" t="str">
        <f t="shared" si="22"/>
        <v>일치</v>
      </c>
      <c r="BO33" s="5" t="str">
        <f t="shared" si="6"/>
        <v>일치</v>
      </c>
      <c r="BP33" s="5" t="str">
        <f t="shared" si="7"/>
        <v>일치</v>
      </c>
      <c r="BQ33" s="13"/>
      <c r="BT33" s="21">
        <f t="shared" si="23"/>
        <v>0</v>
      </c>
      <c r="BU33" s="21">
        <f t="shared" si="24"/>
        <v>0</v>
      </c>
      <c r="BV33" s="16" t="str">
        <f t="shared" si="25"/>
        <v>일치</v>
      </c>
      <c r="BW33" s="16" t="str">
        <f t="shared" si="26"/>
        <v>일치</v>
      </c>
      <c r="BX33" s="139" t="e">
        <f t="shared" si="27"/>
        <v>#DIV/0!</v>
      </c>
      <c r="BY33" s="142" t="e">
        <f>VLOOKUP(L33,유효범위!$B$4:$E$8,3,FALSE)</f>
        <v>#N/A</v>
      </c>
      <c r="BZ33" s="142" t="e">
        <f>VLOOKUP(L33,유효범위!$B$4:$E$8,4,FALSE)</f>
        <v>#N/A</v>
      </c>
      <c r="CA33" s="113" t="e">
        <f t="shared" si="28"/>
        <v>#DIV/0!</v>
      </c>
      <c r="CB33" s="96">
        <f t="shared" si="29"/>
        <v>0</v>
      </c>
      <c r="CC33" s="22"/>
      <c r="CD33" s="22"/>
      <c r="CE33" s="22"/>
      <c r="CF33" s="18">
        <f t="shared" si="30"/>
        <v>0</v>
      </c>
      <c r="CG33" s="18">
        <f t="shared" si="31"/>
        <v>0</v>
      </c>
      <c r="CH33" s="16" t="str">
        <f t="shared" si="32"/>
        <v>일치</v>
      </c>
      <c r="CI33" s="16" t="str">
        <f t="shared" si="33"/>
        <v>일치</v>
      </c>
      <c r="DG33" s="19">
        <f t="shared" si="34"/>
        <v>0</v>
      </c>
      <c r="DH33" s="5" t="str">
        <f t="shared" si="35"/>
        <v>일치</v>
      </c>
      <c r="DI33" s="139" t="e">
        <f t="shared" si="36"/>
        <v>#DIV/0!</v>
      </c>
      <c r="DJ33" s="142" t="e">
        <f>VLOOKUP(L33,유효범위!$B$11:$E$15,3,FALSE)</f>
        <v>#N/A</v>
      </c>
      <c r="DK33" s="142" t="e">
        <f>VLOOKUP(L33,유효범위!$B$11:$E$15,4,FALSE)</f>
        <v>#N/A</v>
      </c>
      <c r="DL33" s="113" t="e">
        <f t="shared" si="37"/>
        <v>#DIV/0!</v>
      </c>
      <c r="DM33" s="148">
        <f t="shared" si="38"/>
        <v>0</v>
      </c>
    </row>
    <row r="34" spans="18:117" x14ac:dyDescent="0.3">
      <c r="R34" s="117">
        <f t="shared" si="8"/>
        <v>1</v>
      </c>
      <c r="S34" s="117">
        <f t="shared" si="9"/>
        <v>0</v>
      </c>
      <c r="X34" s="114" t="str">
        <f t="shared" si="10"/>
        <v>10억미만</v>
      </c>
      <c r="AC34" s="6">
        <f t="shared" si="11"/>
        <v>0</v>
      </c>
      <c r="AD34" s="5" t="str">
        <f t="shared" si="12"/>
        <v>일치</v>
      </c>
      <c r="AI34" s="6">
        <f t="shared" si="0"/>
        <v>0</v>
      </c>
      <c r="AJ34" s="5" t="str">
        <f t="shared" si="13"/>
        <v>일치</v>
      </c>
      <c r="AK34" s="19">
        <f t="shared" si="14"/>
        <v>0</v>
      </c>
      <c r="AL34" s="5" t="str">
        <f t="shared" si="15"/>
        <v>일치</v>
      </c>
      <c r="AQ34" s="6">
        <f t="shared" si="16"/>
        <v>0</v>
      </c>
      <c r="AR34" s="5" t="str">
        <f t="shared" si="17"/>
        <v>일치</v>
      </c>
      <c r="AS34" s="5" t="str">
        <f t="shared" si="1"/>
        <v>일치</v>
      </c>
      <c r="AT34" s="5" t="str">
        <f t="shared" si="2"/>
        <v>일치</v>
      </c>
      <c r="AU34" s="13"/>
      <c r="AY34" s="6">
        <f t="shared" si="18"/>
        <v>0</v>
      </c>
      <c r="AZ34" s="5" t="str">
        <f t="shared" si="19"/>
        <v>일치</v>
      </c>
      <c r="BE34" s="6">
        <f t="shared" si="3"/>
        <v>0</v>
      </c>
      <c r="BF34" s="5" t="str">
        <f t="shared" si="20"/>
        <v>일치</v>
      </c>
      <c r="BG34" s="6">
        <f t="shared" si="4"/>
        <v>0</v>
      </c>
      <c r="BH34" s="5" t="str">
        <f t="shared" si="5"/>
        <v>일치</v>
      </c>
      <c r="BM34" s="6">
        <f t="shared" si="21"/>
        <v>0</v>
      </c>
      <c r="BN34" s="5" t="str">
        <f t="shared" si="22"/>
        <v>일치</v>
      </c>
      <c r="BO34" s="5" t="str">
        <f t="shared" si="6"/>
        <v>일치</v>
      </c>
      <c r="BP34" s="5" t="str">
        <f t="shared" si="7"/>
        <v>일치</v>
      </c>
      <c r="BQ34" s="13"/>
      <c r="BT34" s="21">
        <f t="shared" si="23"/>
        <v>0</v>
      </c>
      <c r="BU34" s="21">
        <f t="shared" si="24"/>
        <v>0</v>
      </c>
      <c r="BV34" s="16" t="str">
        <f t="shared" si="25"/>
        <v>일치</v>
      </c>
      <c r="BW34" s="16" t="str">
        <f t="shared" si="26"/>
        <v>일치</v>
      </c>
      <c r="BX34" s="139" t="e">
        <f t="shared" si="27"/>
        <v>#DIV/0!</v>
      </c>
      <c r="BY34" s="142" t="e">
        <f>VLOOKUP(L34,유효범위!$B$4:$E$8,3,FALSE)</f>
        <v>#N/A</v>
      </c>
      <c r="BZ34" s="142" t="e">
        <f>VLOOKUP(L34,유효범위!$B$4:$E$8,4,FALSE)</f>
        <v>#N/A</v>
      </c>
      <c r="CA34" s="113" t="e">
        <f t="shared" si="28"/>
        <v>#DIV/0!</v>
      </c>
      <c r="CB34" s="96">
        <f t="shared" si="29"/>
        <v>0</v>
      </c>
      <c r="CC34" s="22"/>
      <c r="CD34" s="22"/>
      <c r="CE34" s="22"/>
      <c r="CF34" s="18">
        <f t="shared" si="30"/>
        <v>0</v>
      </c>
      <c r="CG34" s="18">
        <f t="shared" si="31"/>
        <v>0</v>
      </c>
      <c r="CH34" s="16" t="str">
        <f t="shared" si="32"/>
        <v>일치</v>
      </c>
      <c r="CI34" s="16" t="str">
        <f t="shared" si="33"/>
        <v>일치</v>
      </c>
      <c r="DG34" s="19">
        <f t="shared" si="34"/>
        <v>0</v>
      </c>
      <c r="DH34" s="5" t="str">
        <f t="shared" si="35"/>
        <v>일치</v>
      </c>
      <c r="DI34" s="139" t="e">
        <f t="shared" si="36"/>
        <v>#DIV/0!</v>
      </c>
      <c r="DJ34" s="142" t="e">
        <f>VLOOKUP(L34,유효범위!$B$11:$E$15,3,FALSE)</f>
        <v>#N/A</v>
      </c>
      <c r="DK34" s="142" t="e">
        <f>VLOOKUP(L34,유효범위!$B$11:$E$15,4,FALSE)</f>
        <v>#N/A</v>
      </c>
      <c r="DL34" s="113" t="e">
        <f t="shared" si="37"/>
        <v>#DIV/0!</v>
      </c>
      <c r="DM34" s="148">
        <f t="shared" si="38"/>
        <v>0</v>
      </c>
    </row>
    <row r="35" spans="18:117" x14ac:dyDescent="0.3">
      <c r="R35" s="117">
        <f t="shared" si="8"/>
        <v>1</v>
      </c>
      <c r="S35" s="117">
        <f t="shared" si="9"/>
        <v>0</v>
      </c>
      <c r="X35" s="114" t="str">
        <f t="shared" si="10"/>
        <v>10억미만</v>
      </c>
      <c r="AC35" s="6">
        <f t="shared" si="11"/>
        <v>0</v>
      </c>
      <c r="AD35" s="5" t="str">
        <f t="shared" si="12"/>
        <v>일치</v>
      </c>
      <c r="AI35" s="6">
        <f t="shared" si="0"/>
        <v>0</v>
      </c>
      <c r="AJ35" s="5" t="str">
        <f t="shared" si="13"/>
        <v>일치</v>
      </c>
      <c r="AK35" s="19">
        <f t="shared" si="14"/>
        <v>0</v>
      </c>
      <c r="AL35" s="5" t="str">
        <f t="shared" si="15"/>
        <v>일치</v>
      </c>
      <c r="AQ35" s="6">
        <f t="shared" si="16"/>
        <v>0</v>
      </c>
      <c r="AR35" s="5" t="str">
        <f t="shared" si="17"/>
        <v>일치</v>
      </c>
      <c r="AS35" s="5" t="str">
        <f t="shared" si="1"/>
        <v>일치</v>
      </c>
      <c r="AT35" s="5" t="str">
        <f t="shared" si="2"/>
        <v>일치</v>
      </c>
      <c r="AU35" s="13"/>
      <c r="AY35" s="6">
        <f t="shared" si="18"/>
        <v>0</v>
      </c>
      <c r="AZ35" s="5" t="str">
        <f t="shared" si="19"/>
        <v>일치</v>
      </c>
      <c r="BE35" s="6">
        <f t="shared" si="3"/>
        <v>0</v>
      </c>
      <c r="BF35" s="5" t="str">
        <f t="shared" si="20"/>
        <v>일치</v>
      </c>
      <c r="BG35" s="6">
        <f t="shared" si="4"/>
        <v>0</v>
      </c>
      <c r="BH35" s="5" t="str">
        <f t="shared" si="5"/>
        <v>일치</v>
      </c>
      <c r="BM35" s="6">
        <f t="shared" si="21"/>
        <v>0</v>
      </c>
      <c r="BN35" s="5" t="str">
        <f t="shared" si="22"/>
        <v>일치</v>
      </c>
      <c r="BO35" s="5" t="str">
        <f t="shared" si="6"/>
        <v>일치</v>
      </c>
      <c r="BP35" s="5" t="str">
        <f t="shared" si="7"/>
        <v>일치</v>
      </c>
      <c r="BQ35" s="13"/>
      <c r="BT35" s="21">
        <f t="shared" si="23"/>
        <v>0</v>
      </c>
      <c r="BU35" s="21">
        <f t="shared" si="24"/>
        <v>0</v>
      </c>
      <c r="BV35" s="16" t="str">
        <f t="shared" si="25"/>
        <v>일치</v>
      </c>
      <c r="BW35" s="16" t="str">
        <f t="shared" si="26"/>
        <v>일치</v>
      </c>
      <c r="BX35" s="139" t="e">
        <f t="shared" si="27"/>
        <v>#DIV/0!</v>
      </c>
      <c r="BY35" s="142" t="e">
        <f>VLOOKUP(L35,유효범위!$B$4:$E$8,3,FALSE)</f>
        <v>#N/A</v>
      </c>
      <c r="BZ35" s="142" t="e">
        <f>VLOOKUP(L35,유효범위!$B$4:$E$8,4,FALSE)</f>
        <v>#N/A</v>
      </c>
      <c r="CA35" s="113" t="e">
        <f t="shared" si="28"/>
        <v>#DIV/0!</v>
      </c>
      <c r="CB35" s="96">
        <f t="shared" si="29"/>
        <v>0</v>
      </c>
      <c r="CC35" s="22"/>
      <c r="CD35" s="22"/>
      <c r="CE35" s="22"/>
      <c r="CF35" s="18">
        <f t="shared" si="30"/>
        <v>0</v>
      </c>
      <c r="CG35" s="18">
        <f t="shared" si="31"/>
        <v>0</v>
      </c>
      <c r="CH35" s="16" t="str">
        <f t="shared" si="32"/>
        <v>일치</v>
      </c>
      <c r="CI35" s="16" t="str">
        <f t="shared" si="33"/>
        <v>일치</v>
      </c>
      <c r="DG35" s="19">
        <f t="shared" si="34"/>
        <v>0</v>
      </c>
      <c r="DH35" s="5" t="str">
        <f t="shared" si="35"/>
        <v>일치</v>
      </c>
      <c r="DI35" s="139" t="e">
        <f t="shared" si="36"/>
        <v>#DIV/0!</v>
      </c>
      <c r="DJ35" s="142" t="e">
        <f>VLOOKUP(L35,유효범위!$B$11:$E$15,3,FALSE)</f>
        <v>#N/A</v>
      </c>
      <c r="DK35" s="142" t="e">
        <f>VLOOKUP(L35,유효범위!$B$11:$E$15,4,FALSE)</f>
        <v>#N/A</v>
      </c>
      <c r="DL35" s="113" t="e">
        <f t="shared" si="37"/>
        <v>#DIV/0!</v>
      </c>
      <c r="DM35" s="148">
        <f t="shared" si="38"/>
        <v>0</v>
      </c>
    </row>
    <row r="36" spans="18:117" x14ac:dyDescent="0.3">
      <c r="R36" s="117">
        <f t="shared" si="8"/>
        <v>1</v>
      </c>
      <c r="S36" s="117">
        <f t="shared" si="9"/>
        <v>0</v>
      </c>
      <c r="X36" s="114" t="str">
        <f t="shared" si="10"/>
        <v>10억미만</v>
      </c>
      <c r="AC36" s="6">
        <f t="shared" si="11"/>
        <v>0</v>
      </c>
      <c r="AD36" s="5" t="str">
        <f t="shared" si="12"/>
        <v>일치</v>
      </c>
      <c r="AI36" s="6">
        <f t="shared" si="0"/>
        <v>0</v>
      </c>
      <c r="AJ36" s="5" t="str">
        <f t="shared" si="13"/>
        <v>일치</v>
      </c>
      <c r="AK36" s="19">
        <f t="shared" si="14"/>
        <v>0</v>
      </c>
      <c r="AL36" s="5" t="str">
        <f t="shared" si="15"/>
        <v>일치</v>
      </c>
      <c r="AQ36" s="6">
        <f t="shared" si="16"/>
        <v>0</v>
      </c>
      <c r="AR36" s="5" t="str">
        <f t="shared" si="17"/>
        <v>일치</v>
      </c>
      <c r="AS36" s="5" t="str">
        <f t="shared" si="1"/>
        <v>일치</v>
      </c>
      <c r="AT36" s="5" t="str">
        <f t="shared" si="2"/>
        <v>일치</v>
      </c>
      <c r="AU36" s="13"/>
      <c r="AY36" s="6">
        <f t="shared" si="18"/>
        <v>0</v>
      </c>
      <c r="AZ36" s="5" t="str">
        <f t="shared" si="19"/>
        <v>일치</v>
      </c>
      <c r="BE36" s="6">
        <f t="shared" si="3"/>
        <v>0</v>
      </c>
      <c r="BF36" s="5" t="str">
        <f t="shared" si="20"/>
        <v>일치</v>
      </c>
      <c r="BG36" s="6">
        <f t="shared" si="4"/>
        <v>0</v>
      </c>
      <c r="BH36" s="5" t="str">
        <f t="shared" si="5"/>
        <v>일치</v>
      </c>
      <c r="BM36" s="6">
        <f t="shared" si="21"/>
        <v>0</v>
      </c>
      <c r="BN36" s="5" t="str">
        <f t="shared" si="22"/>
        <v>일치</v>
      </c>
      <c r="BO36" s="5" t="str">
        <f t="shared" si="6"/>
        <v>일치</v>
      </c>
      <c r="BP36" s="5" t="str">
        <f t="shared" si="7"/>
        <v>일치</v>
      </c>
      <c r="BQ36" s="13"/>
      <c r="BT36" s="21">
        <f t="shared" si="23"/>
        <v>0</v>
      </c>
      <c r="BU36" s="21">
        <f t="shared" si="24"/>
        <v>0</v>
      </c>
      <c r="BV36" s="16" t="str">
        <f t="shared" si="25"/>
        <v>일치</v>
      </c>
      <c r="BW36" s="16" t="str">
        <f t="shared" si="26"/>
        <v>일치</v>
      </c>
      <c r="BX36" s="139" t="e">
        <f t="shared" si="27"/>
        <v>#DIV/0!</v>
      </c>
      <c r="BY36" s="142" t="e">
        <f>VLOOKUP(L36,유효범위!$B$4:$E$8,3,FALSE)</f>
        <v>#N/A</v>
      </c>
      <c r="BZ36" s="142" t="e">
        <f>VLOOKUP(L36,유효범위!$B$4:$E$8,4,FALSE)</f>
        <v>#N/A</v>
      </c>
      <c r="CA36" s="113" t="e">
        <f t="shared" si="28"/>
        <v>#DIV/0!</v>
      </c>
      <c r="CB36" s="96">
        <f t="shared" si="29"/>
        <v>0</v>
      </c>
      <c r="CC36" s="22"/>
      <c r="CD36" s="22"/>
      <c r="CE36" s="22"/>
      <c r="CF36" s="18">
        <f t="shared" si="30"/>
        <v>0</v>
      </c>
      <c r="CG36" s="18">
        <f t="shared" si="31"/>
        <v>0</v>
      </c>
      <c r="CH36" s="16" t="str">
        <f t="shared" si="32"/>
        <v>일치</v>
      </c>
      <c r="CI36" s="16" t="str">
        <f t="shared" si="33"/>
        <v>일치</v>
      </c>
      <c r="DG36" s="19">
        <f t="shared" si="34"/>
        <v>0</v>
      </c>
      <c r="DH36" s="5" t="str">
        <f t="shared" si="35"/>
        <v>일치</v>
      </c>
      <c r="DI36" s="139" t="e">
        <f t="shared" si="36"/>
        <v>#DIV/0!</v>
      </c>
      <c r="DJ36" s="142" t="e">
        <f>VLOOKUP(L36,유효범위!$B$11:$E$15,3,FALSE)</f>
        <v>#N/A</v>
      </c>
      <c r="DK36" s="142" t="e">
        <f>VLOOKUP(L36,유효범위!$B$11:$E$15,4,FALSE)</f>
        <v>#N/A</v>
      </c>
      <c r="DL36" s="113" t="e">
        <f t="shared" si="37"/>
        <v>#DIV/0!</v>
      </c>
      <c r="DM36" s="148">
        <f t="shared" si="38"/>
        <v>0</v>
      </c>
    </row>
    <row r="37" spans="18:117" x14ac:dyDescent="0.3">
      <c r="R37" s="117">
        <f t="shared" si="8"/>
        <v>1</v>
      </c>
      <c r="S37" s="117">
        <f t="shared" si="9"/>
        <v>0</v>
      </c>
      <c r="X37" s="114" t="str">
        <f t="shared" si="10"/>
        <v>10억미만</v>
      </c>
      <c r="AC37" s="6">
        <f t="shared" si="11"/>
        <v>0</v>
      </c>
      <c r="AD37" s="5" t="str">
        <f t="shared" si="12"/>
        <v>일치</v>
      </c>
      <c r="AI37" s="6">
        <f t="shared" si="0"/>
        <v>0</v>
      </c>
      <c r="AJ37" s="5" t="str">
        <f t="shared" si="13"/>
        <v>일치</v>
      </c>
      <c r="AK37" s="19">
        <f t="shared" si="14"/>
        <v>0</v>
      </c>
      <c r="AL37" s="5" t="str">
        <f t="shared" si="15"/>
        <v>일치</v>
      </c>
      <c r="AQ37" s="6">
        <f t="shared" si="16"/>
        <v>0</v>
      </c>
      <c r="AR37" s="5" t="str">
        <f t="shared" si="17"/>
        <v>일치</v>
      </c>
      <c r="AS37" s="5" t="str">
        <f t="shared" si="1"/>
        <v>일치</v>
      </c>
      <c r="AT37" s="5" t="str">
        <f t="shared" si="2"/>
        <v>일치</v>
      </c>
      <c r="AU37" s="13"/>
      <c r="AY37" s="6">
        <f t="shared" si="18"/>
        <v>0</v>
      </c>
      <c r="AZ37" s="5" t="str">
        <f t="shared" si="19"/>
        <v>일치</v>
      </c>
      <c r="BE37" s="6">
        <f t="shared" si="3"/>
        <v>0</v>
      </c>
      <c r="BF37" s="5" t="str">
        <f t="shared" si="20"/>
        <v>일치</v>
      </c>
      <c r="BG37" s="6">
        <f t="shared" si="4"/>
        <v>0</v>
      </c>
      <c r="BH37" s="5" t="str">
        <f t="shared" si="5"/>
        <v>일치</v>
      </c>
      <c r="BM37" s="6">
        <f t="shared" si="21"/>
        <v>0</v>
      </c>
      <c r="BN37" s="5" t="str">
        <f t="shared" si="22"/>
        <v>일치</v>
      </c>
      <c r="BO37" s="5" t="str">
        <f t="shared" si="6"/>
        <v>일치</v>
      </c>
      <c r="BP37" s="5" t="str">
        <f t="shared" si="7"/>
        <v>일치</v>
      </c>
      <c r="BQ37" s="13"/>
      <c r="BT37" s="21">
        <f t="shared" si="23"/>
        <v>0</v>
      </c>
      <c r="BU37" s="21">
        <f t="shared" si="24"/>
        <v>0</v>
      </c>
      <c r="BV37" s="16" t="str">
        <f t="shared" si="25"/>
        <v>일치</v>
      </c>
      <c r="BW37" s="16" t="str">
        <f t="shared" si="26"/>
        <v>일치</v>
      </c>
      <c r="BX37" s="139" t="e">
        <f t="shared" si="27"/>
        <v>#DIV/0!</v>
      </c>
      <c r="BY37" s="142" t="e">
        <f>VLOOKUP(L37,유효범위!$B$4:$E$8,3,FALSE)</f>
        <v>#N/A</v>
      </c>
      <c r="BZ37" s="142" t="e">
        <f>VLOOKUP(L37,유효범위!$B$4:$E$8,4,FALSE)</f>
        <v>#N/A</v>
      </c>
      <c r="CA37" s="113" t="e">
        <f t="shared" si="28"/>
        <v>#DIV/0!</v>
      </c>
      <c r="CB37" s="96">
        <f t="shared" si="29"/>
        <v>0</v>
      </c>
      <c r="CC37" s="22"/>
      <c r="CD37" s="22"/>
      <c r="CE37" s="22"/>
      <c r="CF37" s="18">
        <f t="shared" si="30"/>
        <v>0</v>
      </c>
      <c r="CG37" s="18">
        <f t="shared" si="31"/>
        <v>0</v>
      </c>
      <c r="CH37" s="16" t="str">
        <f t="shared" si="32"/>
        <v>일치</v>
      </c>
      <c r="CI37" s="16" t="str">
        <f t="shared" si="33"/>
        <v>일치</v>
      </c>
      <c r="DG37" s="19">
        <f t="shared" si="34"/>
        <v>0</v>
      </c>
      <c r="DH37" s="5" t="str">
        <f t="shared" si="35"/>
        <v>일치</v>
      </c>
      <c r="DI37" s="139" t="e">
        <f t="shared" si="36"/>
        <v>#DIV/0!</v>
      </c>
      <c r="DJ37" s="142" t="e">
        <f>VLOOKUP(L37,유효범위!$B$11:$E$15,3,FALSE)</f>
        <v>#N/A</v>
      </c>
      <c r="DK37" s="142" t="e">
        <f>VLOOKUP(L37,유효범위!$B$11:$E$15,4,FALSE)</f>
        <v>#N/A</v>
      </c>
      <c r="DL37" s="113" t="e">
        <f t="shared" si="37"/>
        <v>#DIV/0!</v>
      </c>
      <c r="DM37" s="148">
        <f t="shared" si="38"/>
        <v>0</v>
      </c>
    </row>
    <row r="38" spans="18:117" x14ac:dyDescent="0.3">
      <c r="R38" s="117">
        <f t="shared" si="8"/>
        <v>1</v>
      </c>
      <c r="S38" s="117">
        <f t="shared" si="9"/>
        <v>0</v>
      </c>
      <c r="X38" s="114" t="str">
        <f t="shared" si="10"/>
        <v>10억미만</v>
      </c>
      <c r="AC38" s="6">
        <f t="shared" si="11"/>
        <v>0</v>
      </c>
      <c r="AD38" s="5" t="str">
        <f t="shared" si="12"/>
        <v>일치</v>
      </c>
      <c r="AI38" s="6">
        <f t="shared" si="0"/>
        <v>0</v>
      </c>
      <c r="AJ38" s="5" t="str">
        <f t="shared" si="13"/>
        <v>일치</v>
      </c>
      <c r="AK38" s="19">
        <f t="shared" si="14"/>
        <v>0</v>
      </c>
      <c r="AL38" s="5" t="str">
        <f t="shared" si="15"/>
        <v>일치</v>
      </c>
      <c r="AQ38" s="6">
        <f t="shared" si="16"/>
        <v>0</v>
      </c>
      <c r="AR38" s="5" t="str">
        <f t="shared" si="17"/>
        <v>일치</v>
      </c>
      <c r="AS38" s="5" t="str">
        <f t="shared" si="1"/>
        <v>일치</v>
      </c>
      <c r="AT38" s="5" t="str">
        <f t="shared" si="2"/>
        <v>일치</v>
      </c>
      <c r="AU38" s="13"/>
      <c r="AY38" s="6">
        <f t="shared" si="18"/>
        <v>0</v>
      </c>
      <c r="AZ38" s="5" t="str">
        <f t="shared" si="19"/>
        <v>일치</v>
      </c>
      <c r="BE38" s="6">
        <f t="shared" si="3"/>
        <v>0</v>
      </c>
      <c r="BF38" s="5" t="str">
        <f t="shared" si="20"/>
        <v>일치</v>
      </c>
      <c r="BG38" s="6">
        <f t="shared" si="4"/>
        <v>0</v>
      </c>
      <c r="BH38" s="5" t="str">
        <f t="shared" si="5"/>
        <v>일치</v>
      </c>
      <c r="BM38" s="6">
        <f t="shared" si="21"/>
        <v>0</v>
      </c>
      <c r="BN38" s="5" t="str">
        <f t="shared" si="22"/>
        <v>일치</v>
      </c>
      <c r="BO38" s="5" t="str">
        <f t="shared" si="6"/>
        <v>일치</v>
      </c>
      <c r="BP38" s="5" t="str">
        <f t="shared" si="7"/>
        <v>일치</v>
      </c>
      <c r="BQ38" s="13"/>
      <c r="BT38" s="21">
        <f t="shared" si="23"/>
        <v>0</v>
      </c>
      <c r="BU38" s="21">
        <f t="shared" si="24"/>
        <v>0</v>
      </c>
      <c r="BV38" s="16" t="str">
        <f t="shared" si="25"/>
        <v>일치</v>
      </c>
      <c r="BW38" s="16" t="str">
        <f t="shared" si="26"/>
        <v>일치</v>
      </c>
      <c r="BX38" s="139" t="e">
        <f t="shared" si="27"/>
        <v>#DIV/0!</v>
      </c>
      <c r="BY38" s="142" t="e">
        <f>VLOOKUP(L38,유효범위!$B$4:$E$8,3,FALSE)</f>
        <v>#N/A</v>
      </c>
      <c r="BZ38" s="142" t="e">
        <f>VLOOKUP(L38,유효범위!$B$4:$E$8,4,FALSE)</f>
        <v>#N/A</v>
      </c>
      <c r="CA38" s="113" t="e">
        <f t="shared" si="28"/>
        <v>#DIV/0!</v>
      </c>
      <c r="CB38" s="96">
        <f t="shared" si="29"/>
        <v>0</v>
      </c>
      <c r="CC38" s="22"/>
      <c r="CD38" s="22"/>
      <c r="CE38" s="22"/>
      <c r="CF38" s="18">
        <f t="shared" si="30"/>
        <v>0</v>
      </c>
      <c r="CG38" s="18">
        <f t="shared" si="31"/>
        <v>0</v>
      </c>
      <c r="CH38" s="16" t="str">
        <f t="shared" si="32"/>
        <v>일치</v>
      </c>
      <c r="CI38" s="16" t="str">
        <f t="shared" si="33"/>
        <v>일치</v>
      </c>
      <c r="DG38" s="19">
        <f t="shared" si="34"/>
        <v>0</v>
      </c>
      <c r="DH38" s="5" t="str">
        <f t="shared" si="35"/>
        <v>일치</v>
      </c>
      <c r="DI38" s="139" t="e">
        <f t="shared" si="36"/>
        <v>#DIV/0!</v>
      </c>
      <c r="DJ38" s="142" t="e">
        <f>VLOOKUP(L38,유효범위!$B$11:$E$15,3,FALSE)</f>
        <v>#N/A</v>
      </c>
      <c r="DK38" s="142" t="e">
        <f>VLOOKUP(L38,유효범위!$B$11:$E$15,4,FALSE)</f>
        <v>#N/A</v>
      </c>
      <c r="DL38" s="113" t="e">
        <f t="shared" si="37"/>
        <v>#DIV/0!</v>
      </c>
      <c r="DM38" s="148">
        <f t="shared" si="38"/>
        <v>0</v>
      </c>
    </row>
    <row r="39" spans="18:117" x14ac:dyDescent="0.3">
      <c r="R39" s="117">
        <f t="shared" si="8"/>
        <v>1</v>
      </c>
      <c r="S39" s="117">
        <f t="shared" si="9"/>
        <v>0</v>
      </c>
      <c r="X39" s="114" t="str">
        <f t="shared" si="10"/>
        <v>10억미만</v>
      </c>
      <c r="AC39" s="6">
        <f t="shared" si="11"/>
        <v>0</v>
      </c>
      <c r="AD39" s="5" t="str">
        <f t="shared" si="12"/>
        <v>일치</v>
      </c>
      <c r="AI39" s="6">
        <f t="shared" ref="AI39:AI71" si="39">(AE39+AF39)*AG39</f>
        <v>0</v>
      </c>
      <c r="AJ39" s="5" t="str">
        <f t="shared" si="13"/>
        <v>일치</v>
      </c>
      <c r="AK39" s="19">
        <f t="shared" si="14"/>
        <v>0</v>
      </c>
      <c r="AL39" s="5" t="str">
        <f t="shared" si="15"/>
        <v>일치</v>
      </c>
      <c r="AQ39" s="6">
        <f t="shared" si="16"/>
        <v>0</v>
      </c>
      <c r="AR39" s="5" t="str">
        <f t="shared" si="17"/>
        <v>일치</v>
      </c>
      <c r="AS39" s="5" t="str">
        <f t="shared" ref="AS39:AS71" si="40">IF(AE39=AM39,"일치","불일치")</f>
        <v>일치</v>
      </c>
      <c r="AT39" s="5" t="str">
        <f t="shared" ref="AT39:AT71" si="41">IF(Z39=AN39,"일치","불일치")</f>
        <v>일치</v>
      </c>
      <c r="AU39" s="13"/>
      <c r="AY39" s="6">
        <f t="shared" si="18"/>
        <v>0</v>
      </c>
      <c r="AZ39" s="5" t="str">
        <f t="shared" si="19"/>
        <v>일치</v>
      </c>
      <c r="BE39" s="6">
        <f t="shared" ref="BE39:BE71" si="42">(BA39+BB39)*BC39</f>
        <v>0</v>
      </c>
      <c r="BF39" s="5" t="str">
        <f t="shared" si="20"/>
        <v>일치</v>
      </c>
      <c r="BG39" s="6">
        <f t="shared" ref="BG39:BG71" si="43">SUM(AV39,AX39)</f>
        <v>0</v>
      </c>
      <c r="BH39" s="5" t="str">
        <f t="shared" ref="BH39:BH70" si="44">IF(BB39=BG39,"일치","불일치")</f>
        <v>일치</v>
      </c>
      <c r="BM39" s="6">
        <f t="shared" si="21"/>
        <v>0</v>
      </c>
      <c r="BN39" s="5" t="str">
        <f t="shared" si="22"/>
        <v>일치</v>
      </c>
      <c r="BO39" s="5" t="str">
        <f t="shared" ref="BO39:BO71" si="45">IF(BA39=BI39,"일치","불일치")</f>
        <v>일치</v>
      </c>
      <c r="BP39" s="5" t="str">
        <f t="shared" ref="BP39:BP71" si="46">IF(AV39=BJ39,"일치","불일치")</f>
        <v>일치</v>
      </c>
      <c r="BQ39" s="13"/>
      <c r="BT39" s="21">
        <f t="shared" si="23"/>
        <v>0</v>
      </c>
      <c r="BU39" s="21">
        <f t="shared" si="24"/>
        <v>0</v>
      </c>
      <c r="BV39" s="16" t="str">
        <f t="shared" si="25"/>
        <v>일치</v>
      </c>
      <c r="BW39" s="16" t="str">
        <f t="shared" si="26"/>
        <v>일치</v>
      </c>
      <c r="BX39" s="139" t="e">
        <f t="shared" si="27"/>
        <v>#DIV/0!</v>
      </c>
      <c r="BY39" s="142" t="e">
        <f>VLOOKUP(L39,유효범위!$B$4:$E$8,3,FALSE)</f>
        <v>#N/A</v>
      </c>
      <c r="BZ39" s="142" t="e">
        <f>VLOOKUP(L39,유효범위!$B$4:$E$8,4,FALSE)</f>
        <v>#N/A</v>
      </c>
      <c r="CA39" s="113" t="e">
        <f t="shared" si="28"/>
        <v>#DIV/0!</v>
      </c>
      <c r="CB39" s="96">
        <f t="shared" si="29"/>
        <v>0</v>
      </c>
      <c r="CC39" s="22"/>
      <c r="CD39" s="22"/>
      <c r="CE39" s="22"/>
      <c r="CF39" s="18">
        <f t="shared" si="30"/>
        <v>0</v>
      </c>
      <c r="CG39" s="18">
        <f t="shared" si="31"/>
        <v>0</v>
      </c>
      <c r="CH39" s="16" t="str">
        <f t="shared" si="32"/>
        <v>일치</v>
      </c>
      <c r="CI39" s="16" t="str">
        <f t="shared" si="33"/>
        <v>일치</v>
      </c>
      <c r="DG39" s="19">
        <f t="shared" si="34"/>
        <v>0</v>
      </c>
      <c r="DH39" s="5" t="str">
        <f t="shared" si="35"/>
        <v>일치</v>
      </c>
      <c r="DI39" s="139" t="e">
        <f t="shared" si="36"/>
        <v>#DIV/0!</v>
      </c>
      <c r="DJ39" s="142" t="e">
        <f>VLOOKUP(L39,유효범위!$B$11:$E$15,3,FALSE)</f>
        <v>#N/A</v>
      </c>
      <c r="DK39" s="142" t="e">
        <f>VLOOKUP(L39,유효범위!$B$11:$E$15,4,FALSE)</f>
        <v>#N/A</v>
      </c>
      <c r="DL39" s="113" t="e">
        <f t="shared" si="37"/>
        <v>#DIV/0!</v>
      </c>
      <c r="DM39" s="148">
        <f t="shared" si="38"/>
        <v>0</v>
      </c>
    </row>
    <row r="40" spans="18:117" x14ac:dyDescent="0.3">
      <c r="R40" s="117">
        <f t="shared" si="8"/>
        <v>1</v>
      </c>
      <c r="S40" s="117">
        <f t="shared" si="9"/>
        <v>0</v>
      </c>
      <c r="X40" s="114" t="str">
        <f t="shared" si="10"/>
        <v>10억미만</v>
      </c>
      <c r="AC40" s="6">
        <f t="shared" si="11"/>
        <v>0</v>
      </c>
      <c r="AD40" s="5" t="str">
        <f t="shared" si="12"/>
        <v>일치</v>
      </c>
      <c r="AI40" s="6">
        <f t="shared" si="39"/>
        <v>0</v>
      </c>
      <c r="AJ40" s="5" t="str">
        <f t="shared" si="13"/>
        <v>일치</v>
      </c>
      <c r="AK40" s="19">
        <f t="shared" si="14"/>
        <v>0</v>
      </c>
      <c r="AL40" s="5" t="str">
        <f t="shared" si="15"/>
        <v>일치</v>
      </c>
      <c r="AQ40" s="6">
        <f t="shared" si="16"/>
        <v>0</v>
      </c>
      <c r="AR40" s="5" t="str">
        <f t="shared" si="17"/>
        <v>일치</v>
      </c>
      <c r="AS40" s="5" t="str">
        <f t="shared" si="40"/>
        <v>일치</v>
      </c>
      <c r="AT40" s="5" t="str">
        <f t="shared" si="41"/>
        <v>일치</v>
      </c>
      <c r="AU40" s="13"/>
      <c r="AY40" s="6">
        <f t="shared" si="18"/>
        <v>0</v>
      </c>
      <c r="AZ40" s="5" t="str">
        <f t="shared" si="19"/>
        <v>일치</v>
      </c>
      <c r="BE40" s="6">
        <f t="shared" si="42"/>
        <v>0</v>
      </c>
      <c r="BF40" s="5" t="str">
        <f t="shared" si="20"/>
        <v>일치</v>
      </c>
      <c r="BG40" s="6">
        <f t="shared" si="43"/>
        <v>0</v>
      </c>
      <c r="BH40" s="5" t="str">
        <f t="shared" si="44"/>
        <v>일치</v>
      </c>
      <c r="BM40" s="6">
        <f t="shared" si="21"/>
        <v>0</v>
      </c>
      <c r="BN40" s="5" t="str">
        <f t="shared" si="22"/>
        <v>일치</v>
      </c>
      <c r="BO40" s="5" t="str">
        <f t="shared" si="45"/>
        <v>일치</v>
      </c>
      <c r="BP40" s="5" t="str">
        <f t="shared" si="46"/>
        <v>일치</v>
      </c>
      <c r="BQ40" s="13"/>
      <c r="BT40" s="21">
        <f t="shared" si="23"/>
        <v>0</v>
      </c>
      <c r="BU40" s="21">
        <f t="shared" si="24"/>
        <v>0</v>
      </c>
      <c r="BV40" s="16" t="str">
        <f t="shared" si="25"/>
        <v>일치</v>
      </c>
      <c r="BW40" s="16" t="str">
        <f t="shared" si="26"/>
        <v>일치</v>
      </c>
      <c r="BX40" s="139" t="e">
        <f t="shared" si="27"/>
        <v>#DIV/0!</v>
      </c>
      <c r="BY40" s="142" t="e">
        <f>VLOOKUP(L40,유효범위!$B$4:$E$8,3,FALSE)</f>
        <v>#N/A</v>
      </c>
      <c r="BZ40" s="142" t="e">
        <f>VLOOKUP(L40,유효범위!$B$4:$E$8,4,FALSE)</f>
        <v>#N/A</v>
      </c>
      <c r="CA40" s="113" t="e">
        <f t="shared" si="28"/>
        <v>#DIV/0!</v>
      </c>
      <c r="CB40" s="96">
        <f t="shared" si="29"/>
        <v>0</v>
      </c>
      <c r="CC40" s="22"/>
      <c r="CD40" s="22"/>
      <c r="CE40" s="22"/>
      <c r="CF40" s="18">
        <f t="shared" si="30"/>
        <v>0</v>
      </c>
      <c r="CG40" s="18">
        <f t="shared" si="31"/>
        <v>0</v>
      </c>
      <c r="CH40" s="16" t="str">
        <f t="shared" si="32"/>
        <v>일치</v>
      </c>
      <c r="CI40" s="16" t="str">
        <f t="shared" si="33"/>
        <v>일치</v>
      </c>
      <c r="DG40" s="19">
        <f t="shared" si="34"/>
        <v>0</v>
      </c>
      <c r="DH40" s="5" t="str">
        <f t="shared" si="35"/>
        <v>일치</v>
      </c>
      <c r="DI40" s="139" t="e">
        <f t="shared" si="36"/>
        <v>#DIV/0!</v>
      </c>
      <c r="DJ40" s="142" t="e">
        <f>VLOOKUP(L40,유효범위!$B$11:$E$15,3,FALSE)</f>
        <v>#N/A</v>
      </c>
      <c r="DK40" s="142" t="e">
        <f>VLOOKUP(L40,유효범위!$B$11:$E$15,4,FALSE)</f>
        <v>#N/A</v>
      </c>
      <c r="DL40" s="113" t="e">
        <f t="shared" si="37"/>
        <v>#DIV/0!</v>
      </c>
      <c r="DM40" s="148">
        <f t="shared" si="38"/>
        <v>0</v>
      </c>
    </row>
    <row r="41" spans="18:117" x14ac:dyDescent="0.3">
      <c r="R41" s="117">
        <f t="shared" si="8"/>
        <v>1</v>
      </c>
      <c r="S41" s="117">
        <f t="shared" si="9"/>
        <v>0</v>
      </c>
      <c r="X41" s="114" t="str">
        <f t="shared" si="10"/>
        <v>10억미만</v>
      </c>
      <c r="AC41" s="6">
        <f t="shared" si="11"/>
        <v>0</v>
      </c>
      <c r="AD41" s="5" t="str">
        <f t="shared" si="12"/>
        <v>일치</v>
      </c>
      <c r="AI41" s="6">
        <f t="shared" si="39"/>
        <v>0</v>
      </c>
      <c r="AJ41" s="5" t="str">
        <f t="shared" si="13"/>
        <v>일치</v>
      </c>
      <c r="AK41" s="19">
        <f t="shared" si="14"/>
        <v>0</v>
      </c>
      <c r="AL41" s="5" t="str">
        <f t="shared" si="15"/>
        <v>일치</v>
      </c>
      <c r="AQ41" s="6">
        <f t="shared" si="16"/>
        <v>0</v>
      </c>
      <c r="AR41" s="5" t="str">
        <f t="shared" si="17"/>
        <v>일치</v>
      </c>
      <c r="AS41" s="5" t="str">
        <f t="shared" si="40"/>
        <v>일치</v>
      </c>
      <c r="AT41" s="5" t="str">
        <f t="shared" si="41"/>
        <v>일치</v>
      </c>
      <c r="AU41" s="13"/>
      <c r="AY41" s="6">
        <f t="shared" si="18"/>
        <v>0</v>
      </c>
      <c r="AZ41" s="5" t="str">
        <f t="shared" si="19"/>
        <v>일치</v>
      </c>
      <c r="BE41" s="6">
        <f t="shared" si="42"/>
        <v>0</v>
      </c>
      <c r="BF41" s="5" t="str">
        <f t="shared" si="20"/>
        <v>일치</v>
      </c>
      <c r="BG41" s="6">
        <f t="shared" si="43"/>
        <v>0</v>
      </c>
      <c r="BH41" s="5" t="str">
        <f t="shared" si="44"/>
        <v>일치</v>
      </c>
      <c r="BM41" s="6">
        <f t="shared" si="21"/>
        <v>0</v>
      </c>
      <c r="BN41" s="5" t="str">
        <f t="shared" si="22"/>
        <v>일치</v>
      </c>
      <c r="BO41" s="5" t="str">
        <f t="shared" si="45"/>
        <v>일치</v>
      </c>
      <c r="BP41" s="5" t="str">
        <f t="shared" si="46"/>
        <v>일치</v>
      </c>
      <c r="BQ41" s="13"/>
      <c r="BT41" s="21">
        <f t="shared" si="23"/>
        <v>0</v>
      </c>
      <c r="BU41" s="21">
        <f t="shared" si="24"/>
        <v>0</v>
      </c>
      <c r="BV41" s="16" t="str">
        <f t="shared" si="25"/>
        <v>일치</v>
      </c>
      <c r="BW41" s="16" t="str">
        <f t="shared" si="26"/>
        <v>일치</v>
      </c>
      <c r="BX41" s="139" t="e">
        <f t="shared" si="27"/>
        <v>#DIV/0!</v>
      </c>
      <c r="BY41" s="142" t="e">
        <f>VLOOKUP(L41,유효범위!$B$4:$E$8,3,FALSE)</f>
        <v>#N/A</v>
      </c>
      <c r="BZ41" s="142" t="e">
        <f>VLOOKUP(L41,유효범위!$B$4:$E$8,4,FALSE)</f>
        <v>#N/A</v>
      </c>
      <c r="CA41" s="113" t="e">
        <f t="shared" si="28"/>
        <v>#DIV/0!</v>
      </c>
      <c r="CB41" s="96">
        <f t="shared" si="29"/>
        <v>0</v>
      </c>
      <c r="CC41" s="22"/>
      <c r="CD41" s="22"/>
      <c r="CE41" s="22"/>
      <c r="CF41" s="18">
        <f t="shared" si="30"/>
        <v>0</v>
      </c>
      <c r="CG41" s="18">
        <f t="shared" si="31"/>
        <v>0</v>
      </c>
      <c r="CH41" s="16" t="str">
        <f t="shared" si="32"/>
        <v>일치</v>
      </c>
      <c r="CI41" s="16" t="str">
        <f t="shared" si="33"/>
        <v>일치</v>
      </c>
      <c r="DG41" s="19">
        <f t="shared" si="34"/>
        <v>0</v>
      </c>
      <c r="DH41" s="5" t="str">
        <f t="shared" si="35"/>
        <v>일치</v>
      </c>
      <c r="DI41" s="139" t="e">
        <f t="shared" si="36"/>
        <v>#DIV/0!</v>
      </c>
      <c r="DJ41" s="142" t="e">
        <f>VLOOKUP(L41,유효범위!$B$11:$E$15,3,FALSE)</f>
        <v>#N/A</v>
      </c>
      <c r="DK41" s="142" t="e">
        <f>VLOOKUP(L41,유효범위!$B$11:$E$15,4,FALSE)</f>
        <v>#N/A</v>
      </c>
      <c r="DL41" s="113" t="e">
        <f t="shared" si="37"/>
        <v>#DIV/0!</v>
      </c>
      <c r="DM41" s="148">
        <f t="shared" si="38"/>
        <v>0</v>
      </c>
    </row>
    <row r="42" spans="18:117" x14ac:dyDescent="0.3">
      <c r="R42" s="117">
        <f t="shared" si="8"/>
        <v>1</v>
      </c>
      <c r="S42" s="117">
        <f t="shared" si="9"/>
        <v>0</v>
      </c>
      <c r="X42" s="114" t="str">
        <f t="shared" si="10"/>
        <v>10억미만</v>
      </c>
      <c r="AC42" s="6">
        <f t="shared" si="11"/>
        <v>0</v>
      </c>
      <c r="AD42" s="5" t="str">
        <f t="shared" si="12"/>
        <v>일치</v>
      </c>
      <c r="AI42" s="6">
        <f t="shared" si="39"/>
        <v>0</v>
      </c>
      <c r="AJ42" s="5" t="str">
        <f t="shared" si="13"/>
        <v>일치</v>
      </c>
      <c r="AK42" s="19">
        <f t="shared" si="14"/>
        <v>0</v>
      </c>
      <c r="AL42" s="5" t="str">
        <f t="shared" si="15"/>
        <v>일치</v>
      </c>
      <c r="AQ42" s="6">
        <f t="shared" si="16"/>
        <v>0</v>
      </c>
      <c r="AR42" s="5" t="str">
        <f t="shared" si="17"/>
        <v>일치</v>
      </c>
      <c r="AS42" s="5" t="str">
        <f t="shared" si="40"/>
        <v>일치</v>
      </c>
      <c r="AT42" s="5" t="str">
        <f t="shared" si="41"/>
        <v>일치</v>
      </c>
      <c r="AU42" s="13"/>
      <c r="AY42" s="6">
        <f t="shared" si="18"/>
        <v>0</v>
      </c>
      <c r="AZ42" s="5" t="str">
        <f t="shared" si="19"/>
        <v>일치</v>
      </c>
      <c r="BE42" s="6">
        <f t="shared" si="42"/>
        <v>0</v>
      </c>
      <c r="BF42" s="5" t="str">
        <f t="shared" si="20"/>
        <v>일치</v>
      </c>
      <c r="BG42" s="6">
        <f t="shared" si="43"/>
        <v>0</v>
      </c>
      <c r="BH42" s="5" t="str">
        <f t="shared" si="44"/>
        <v>일치</v>
      </c>
      <c r="BM42" s="6">
        <f t="shared" si="21"/>
        <v>0</v>
      </c>
      <c r="BN42" s="5" t="str">
        <f t="shared" si="22"/>
        <v>일치</v>
      </c>
      <c r="BO42" s="5" t="str">
        <f t="shared" si="45"/>
        <v>일치</v>
      </c>
      <c r="BP42" s="5" t="str">
        <f t="shared" si="46"/>
        <v>일치</v>
      </c>
      <c r="BQ42" s="13"/>
      <c r="BT42" s="21">
        <f t="shared" si="23"/>
        <v>0</v>
      </c>
      <c r="BU42" s="21">
        <f t="shared" si="24"/>
        <v>0</v>
      </c>
      <c r="BV42" s="16" t="str">
        <f t="shared" si="25"/>
        <v>일치</v>
      </c>
      <c r="BW42" s="16" t="str">
        <f t="shared" si="26"/>
        <v>일치</v>
      </c>
      <c r="BX42" s="139" t="e">
        <f t="shared" si="27"/>
        <v>#DIV/0!</v>
      </c>
      <c r="BY42" s="142" t="e">
        <f>VLOOKUP(L42,유효범위!$B$4:$E$8,3,FALSE)</f>
        <v>#N/A</v>
      </c>
      <c r="BZ42" s="142" t="e">
        <f>VLOOKUP(L42,유효범위!$B$4:$E$8,4,FALSE)</f>
        <v>#N/A</v>
      </c>
      <c r="CA42" s="113" t="e">
        <f t="shared" si="28"/>
        <v>#DIV/0!</v>
      </c>
      <c r="CB42" s="96">
        <f t="shared" si="29"/>
        <v>0</v>
      </c>
      <c r="CC42" s="22"/>
      <c r="CD42" s="22"/>
      <c r="CE42" s="22"/>
      <c r="CF42" s="18">
        <f t="shared" si="30"/>
        <v>0</v>
      </c>
      <c r="CG42" s="18">
        <f t="shared" si="31"/>
        <v>0</v>
      </c>
      <c r="CH42" s="16" t="str">
        <f t="shared" si="32"/>
        <v>일치</v>
      </c>
      <c r="CI42" s="16" t="str">
        <f t="shared" si="33"/>
        <v>일치</v>
      </c>
      <c r="DG42" s="19">
        <f t="shared" si="34"/>
        <v>0</v>
      </c>
      <c r="DH42" s="5" t="str">
        <f t="shared" si="35"/>
        <v>일치</v>
      </c>
      <c r="DI42" s="139" t="e">
        <f t="shared" si="36"/>
        <v>#DIV/0!</v>
      </c>
      <c r="DJ42" s="142" t="e">
        <f>VLOOKUP(L42,유효범위!$B$11:$E$15,3,FALSE)</f>
        <v>#N/A</v>
      </c>
      <c r="DK42" s="142" t="e">
        <f>VLOOKUP(L42,유효범위!$B$11:$E$15,4,FALSE)</f>
        <v>#N/A</v>
      </c>
      <c r="DL42" s="113" t="e">
        <f t="shared" si="37"/>
        <v>#DIV/0!</v>
      </c>
      <c r="DM42" s="148">
        <f t="shared" si="38"/>
        <v>0</v>
      </c>
    </row>
    <row r="43" spans="18:117" x14ac:dyDescent="0.3">
      <c r="R43" s="117">
        <f t="shared" si="8"/>
        <v>1</v>
      </c>
      <c r="S43" s="117">
        <f t="shared" si="9"/>
        <v>0</v>
      </c>
      <c r="X43" s="114" t="str">
        <f t="shared" si="10"/>
        <v>10억미만</v>
      </c>
      <c r="AC43" s="6">
        <f t="shared" si="11"/>
        <v>0</v>
      </c>
      <c r="AD43" s="5" t="str">
        <f t="shared" si="12"/>
        <v>일치</v>
      </c>
      <c r="AI43" s="6">
        <f t="shared" si="39"/>
        <v>0</v>
      </c>
      <c r="AJ43" s="5" t="str">
        <f t="shared" si="13"/>
        <v>일치</v>
      </c>
      <c r="AK43" s="19">
        <f t="shared" si="14"/>
        <v>0</v>
      </c>
      <c r="AL43" s="5" t="str">
        <f t="shared" si="15"/>
        <v>일치</v>
      </c>
      <c r="AQ43" s="6">
        <f t="shared" si="16"/>
        <v>0</v>
      </c>
      <c r="AR43" s="5" t="str">
        <f t="shared" si="17"/>
        <v>일치</v>
      </c>
      <c r="AS43" s="5" t="str">
        <f t="shared" si="40"/>
        <v>일치</v>
      </c>
      <c r="AT43" s="5" t="str">
        <f t="shared" si="41"/>
        <v>일치</v>
      </c>
      <c r="AU43" s="13"/>
      <c r="AY43" s="6">
        <f t="shared" si="18"/>
        <v>0</v>
      </c>
      <c r="AZ43" s="5" t="str">
        <f t="shared" si="19"/>
        <v>일치</v>
      </c>
      <c r="BE43" s="6">
        <f t="shared" si="42"/>
        <v>0</v>
      </c>
      <c r="BF43" s="5" t="str">
        <f t="shared" si="20"/>
        <v>일치</v>
      </c>
      <c r="BG43" s="6">
        <f t="shared" si="43"/>
        <v>0</v>
      </c>
      <c r="BH43" s="5" t="str">
        <f t="shared" si="44"/>
        <v>일치</v>
      </c>
      <c r="BM43" s="6">
        <f t="shared" si="21"/>
        <v>0</v>
      </c>
      <c r="BN43" s="5" t="str">
        <f t="shared" si="22"/>
        <v>일치</v>
      </c>
      <c r="BO43" s="5" t="str">
        <f t="shared" si="45"/>
        <v>일치</v>
      </c>
      <c r="BP43" s="5" t="str">
        <f t="shared" si="46"/>
        <v>일치</v>
      </c>
      <c r="BQ43" s="13"/>
      <c r="BT43" s="21">
        <f t="shared" si="23"/>
        <v>0</v>
      </c>
      <c r="BU43" s="21">
        <f t="shared" si="24"/>
        <v>0</v>
      </c>
      <c r="BV43" s="16" t="str">
        <f t="shared" si="25"/>
        <v>일치</v>
      </c>
      <c r="BW43" s="16" t="str">
        <f t="shared" si="26"/>
        <v>일치</v>
      </c>
      <c r="BX43" s="139" t="e">
        <f t="shared" si="27"/>
        <v>#DIV/0!</v>
      </c>
      <c r="BY43" s="142" t="e">
        <f>VLOOKUP(L43,유효범위!$B$4:$E$8,3,FALSE)</f>
        <v>#N/A</v>
      </c>
      <c r="BZ43" s="142" t="e">
        <f>VLOOKUP(L43,유효범위!$B$4:$E$8,4,FALSE)</f>
        <v>#N/A</v>
      </c>
      <c r="CA43" s="113" t="e">
        <f t="shared" si="28"/>
        <v>#DIV/0!</v>
      </c>
      <c r="CB43" s="96">
        <f t="shared" si="29"/>
        <v>0</v>
      </c>
      <c r="CC43" s="22"/>
      <c r="CD43" s="22"/>
      <c r="CE43" s="22"/>
      <c r="CF43" s="18">
        <f t="shared" si="30"/>
        <v>0</v>
      </c>
      <c r="CG43" s="18">
        <f t="shared" si="31"/>
        <v>0</v>
      </c>
      <c r="CH43" s="16" t="str">
        <f t="shared" si="32"/>
        <v>일치</v>
      </c>
      <c r="CI43" s="16" t="str">
        <f t="shared" si="33"/>
        <v>일치</v>
      </c>
      <c r="DG43" s="19">
        <f t="shared" si="34"/>
        <v>0</v>
      </c>
      <c r="DH43" s="5" t="str">
        <f t="shared" si="35"/>
        <v>일치</v>
      </c>
      <c r="DI43" s="139" t="e">
        <f t="shared" si="36"/>
        <v>#DIV/0!</v>
      </c>
      <c r="DJ43" s="142" t="e">
        <f>VLOOKUP(L43,유효범위!$B$11:$E$15,3,FALSE)</f>
        <v>#N/A</v>
      </c>
      <c r="DK43" s="142" t="e">
        <f>VLOOKUP(L43,유효범위!$B$11:$E$15,4,FALSE)</f>
        <v>#N/A</v>
      </c>
      <c r="DL43" s="113" t="e">
        <f t="shared" si="37"/>
        <v>#DIV/0!</v>
      </c>
      <c r="DM43" s="148">
        <f t="shared" si="38"/>
        <v>0</v>
      </c>
    </row>
    <row r="44" spans="18:117" x14ac:dyDescent="0.3">
      <c r="R44" s="117">
        <f t="shared" si="8"/>
        <v>1</v>
      </c>
      <c r="S44" s="117">
        <f t="shared" si="9"/>
        <v>0</v>
      </c>
      <c r="X44" s="114" t="str">
        <f t="shared" si="10"/>
        <v>10억미만</v>
      </c>
      <c r="AC44" s="6">
        <f t="shared" si="11"/>
        <v>0</v>
      </c>
      <c r="AD44" s="5" t="str">
        <f t="shared" si="12"/>
        <v>일치</v>
      </c>
      <c r="AI44" s="6">
        <f t="shared" si="39"/>
        <v>0</v>
      </c>
      <c r="AJ44" s="5" t="str">
        <f t="shared" si="13"/>
        <v>일치</v>
      </c>
      <c r="AK44" s="19">
        <f t="shared" si="14"/>
        <v>0</v>
      </c>
      <c r="AL44" s="5" t="str">
        <f t="shared" si="15"/>
        <v>일치</v>
      </c>
      <c r="AQ44" s="6">
        <f t="shared" si="16"/>
        <v>0</v>
      </c>
      <c r="AR44" s="5" t="str">
        <f t="shared" si="17"/>
        <v>일치</v>
      </c>
      <c r="AS44" s="5" t="str">
        <f t="shared" si="40"/>
        <v>일치</v>
      </c>
      <c r="AT44" s="5" t="str">
        <f t="shared" si="41"/>
        <v>일치</v>
      </c>
      <c r="AU44" s="13"/>
      <c r="AY44" s="6">
        <f t="shared" si="18"/>
        <v>0</v>
      </c>
      <c r="AZ44" s="5" t="str">
        <f t="shared" si="19"/>
        <v>일치</v>
      </c>
      <c r="BE44" s="6">
        <f t="shared" si="42"/>
        <v>0</v>
      </c>
      <c r="BF44" s="5" t="str">
        <f t="shared" si="20"/>
        <v>일치</v>
      </c>
      <c r="BG44" s="6">
        <f t="shared" si="43"/>
        <v>0</v>
      </c>
      <c r="BH44" s="5" t="str">
        <f t="shared" si="44"/>
        <v>일치</v>
      </c>
      <c r="BM44" s="6">
        <f t="shared" si="21"/>
        <v>0</v>
      </c>
      <c r="BN44" s="5" t="str">
        <f t="shared" si="22"/>
        <v>일치</v>
      </c>
      <c r="BO44" s="5" t="str">
        <f t="shared" si="45"/>
        <v>일치</v>
      </c>
      <c r="BP44" s="5" t="str">
        <f t="shared" si="46"/>
        <v>일치</v>
      </c>
      <c r="BQ44" s="13"/>
      <c r="BT44" s="21">
        <f t="shared" si="23"/>
        <v>0</v>
      </c>
      <c r="BU44" s="21">
        <f t="shared" si="24"/>
        <v>0</v>
      </c>
      <c r="BV44" s="16" t="str">
        <f t="shared" si="25"/>
        <v>일치</v>
      </c>
      <c r="BW44" s="16" t="str">
        <f t="shared" si="26"/>
        <v>일치</v>
      </c>
      <c r="BX44" s="139" t="e">
        <f t="shared" si="27"/>
        <v>#DIV/0!</v>
      </c>
      <c r="BY44" s="142" t="e">
        <f>VLOOKUP(L44,유효범위!$B$4:$E$8,3,FALSE)</f>
        <v>#N/A</v>
      </c>
      <c r="BZ44" s="142" t="e">
        <f>VLOOKUP(L44,유효범위!$B$4:$E$8,4,FALSE)</f>
        <v>#N/A</v>
      </c>
      <c r="CA44" s="113" t="e">
        <f t="shared" si="28"/>
        <v>#DIV/0!</v>
      </c>
      <c r="CB44" s="96">
        <f t="shared" si="29"/>
        <v>0</v>
      </c>
      <c r="CC44" s="22"/>
      <c r="CD44" s="22"/>
      <c r="CE44" s="22"/>
      <c r="CF44" s="18">
        <f t="shared" si="30"/>
        <v>0</v>
      </c>
      <c r="CG44" s="18">
        <f t="shared" si="31"/>
        <v>0</v>
      </c>
      <c r="CH44" s="16" t="str">
        <f t="shared" si="32"/>
        <v>일치</v>
      </c>
      <c r="CI44" s="16" t="str">
        <f t="shared" si="33"/>
        <v>일치</v>
      </c>
      <c r="DG44" s="19">
        <f t="shared" si="34"/>
        <v>0</v>
      </c>
      <c r="DH44" s="5" t="str">
        <f t="shared" si="35"/>
        <v>일치</v>
      </c>
      <c r="DI44" s="139" t="e">
        <f t="shared" si="36"/>
        <v>#DIV/0!</v>
      </c>
      <c r="DJ44" s="142" t="e">
        <f>VLOOKUP(L44,유효범위!$B$11:$E$15,3,FALSE)</f>
        <v>#N/A</v>
      </c>
      <c r="DK44" s="142" t="e">
        <f>VLOOKUP(L44,유효범위!$B$11:$E$15,4,FALSE)</f>
        <v>#N/A</v>
      </c>
      <c r="DL44" s="113" t="e">
        <f t="shared" si="37"/>
        <v>#DIV/0!</v>
      </c>
      <c r="DM44" s="148">
        <f t="shared" si="38"/>
        <v>0</v>
      </c>
    </row>
    <row r="45" spans="18:117" x14ac:dyDescent="0.3">
      <c r="R45" s="117">
        <f t="shared" si="8"/>
        <v>1</v>
      </c>
      <c r="S45" s="117">
        <f t="shared" si="9"/>
        <v>0</v>
      </c>
      <c r="X45" s="114" t="str">
        <f t="shared" si="10"/>
        <v>10억미만</v>
      </c>
      <c r="AC45" s="6">
        <f t="shared" si="11"/>
        <v>0</v>
      </c>
      <c r="AD45" s="5" t="str">
        <f t="shared" si="12"/>
        <v>일치</v>
      </c>
      <c r="AI45" s="6">
        <f t="shared" si="39"/>
        <v>0</v>
      </c>
      <c r="AJ45" s="5" t="str">
        <f t="shared" si="13"/>
        <v>일치</v>
      </c>
      <c r="AK45" s="19">
        <f t="shared" si="14"/>
        <v>0</v>
      </c>
      <c r="AL45" s="5" t="str">
        <f t="shared" si="15"/>
        <v>일치</v>
      </c>
      <c r="AQ45" s="6">
        <f t="shared" si="16"/>
        <v>0</v>
      </c>
      <c r="AR45" s="5" t="str">
        <f t="shared" si="17"/>
        <v>일치</v>
      </c>
      <c r="AS45" s="5" t="str">
        <f t="shared" si="40"/>
        <v>일치</v>
      </c>
      <c r="AT45" s="5" t="str">
        <f t="shared" si="41"/>
        <v>일치</v>
      </c>
      <c r="AU45" s="13"/>
      <c r="AY45" s="6">
        <f t="shared" si="18"/>
        <v>0</v>
      </c>
      <c r="AZ45" s="5" t="str">
        <f t="shared" si="19"/>
        <v>일치</v>
      </c>
      <c r="BE45" s="6">
        <f t="shared" si="42"/>
        <v>0</v>
      </c>
      <c r="BF45" s="5" t="str">
        <f t="shared" si="20"/>
        <v>일치</v>
      </c>
      <c r="BG45" s="6">
        <f t="shared" si="43"/>
        <v>0</v>
      </c>
      <c r="BH45" s="5" t="str">
        <f t="shared" si="44"/>
        <v>일치</v>
      </c>
      <c r="BM45" s="6">
        <f t="shared" si="21"/>
        <v>0</v>
      </c>
      <c r="BN45" s="5" t="str">
        <f t="shared" si="22"/>
        <v>일치</v>
      </c>
      <c r="BO45" s="5" t="str">
        <f t="shared" si="45"/>
        <v>일치</v>
      </c>
      <c r="BP45" s="5" t="str">
        <f t="shared" si="46"/>
        <v>일치</v>
      </c>
      <c r="BQ45" s="13"/>
      <c r="BT45" s="21">
        <f t="shared" si="23"/>
        <v>0</v>
      </c>
      <c r="BU45" s="21">
        <f t="shared" si="24"/>
        <v>0</v>
      </c>
      <c r="BV45" s="16" t="str">
        <f t="shared" si="25"/>
        <v>일치</v>
      </c>
      <c r="BW45" s="16" t="str">
        <f t="shared" si="26"/>
        <v>일치</v>
      </c>
      <c r="BX45" s="139" t="e">
        <f t="shared" si="27"/>
        <v>#DIV/0!</v>
      </c>
      <c r="BY45" s="142" t="e">
        <f>VLOOKUP(L45,유효범위!$B$4:$E$8,3,FALSE)</f>
        <v>#N/A</v>
      </c>
      <c r="BZ45" s="142" t="e">
        <f>VLOOKUP(L45,유효범위!$B$4:$E$8,4,FALSE)</f>
        <v>#N/A</v>
      </c>
      <c r="CA45" s="113" t="e">
        <f t="shared" si="28"/>
        <v>#DIV/0!</v>
      </c>
      <c r="CB45" s="96">
        <f t="shared" si="29"/>
        <v>0</v>
      </c>
      <c r="CC45" s="22"/>
      <c r="CD45" s="22"/>
      <c r="CE45" s="22"/>
      <c r="CF45" s="18">
        <f t="shared" si="30"/>
        <v>0</v>
      </c>
      <c r="CG45" s="18">
        <f t="shared" si="31"/>
        <v>0</v>
      </c>
      <c r="CH45" s="16" t="str">
        <f t="shared" si="32"/>
        <v>일치</v>
      </c>
      <c r="CI45" s="16" t="str">
        <f t="shared" si="33"/>
        <v>일치</v>
      </c>
      <c r="DG45" s="19">
        <f t="shared" si="34"/>
        <v>0</v>
      </c>
      <c r="DH45" s="5" t="str">
        <f t="shared" si="35"/>
        <v>일치</v>
      </c>
      <c r="DI45" s="139" t="e">
        <f t="shared" si="36"/>
        <v>#DIV/0!</v>
      </c>
      <c r="DJ45" s="142" t="e">
        <f>VLOOKUP(L45,유효범위!$B$11:$E$15,3,FALSE)</f>
        <v>#N/A</v>
      </c>
      <c r="DK45" s="142" t="e">
        <f>VLOOKUP(L45,유효범위!$B$11:$E$15,4,FALSE)</f>
        <v>#N/A</v>
      </c>
      <c r="DL45" s="113" t="e">
        <f t="shared" si="37"/>
        <v>#DIV/0!</v>
      </c>
      <c r="DM45" s="148">
        <f t="shared" si="38"/>
        <v>0</v>
      </c>
    </row>
    <row r="46" spans="18:117" x14ac:dyDescent="0.3">
      <c r="R46" s="117">
        <f t="shared" si="8"/>
        <v>1</v>
      </c>
      <c r="S46" s="117">
        <f t="shared" si="9"/>
        <v>0</v>
      </c>
      <c r="X46" s="114" t="str">
        <f t="shared" si="10"/>
        <v>10억미만</v>
      </c>
      <c r="AC46" s="6">
        <f t="shared" si="11"/>
        <v>0</v>
      </c>
      <c r="AD46" s="5" t="str">
        <f t="shared" si="12"/>
        <v>일치</v>
      </c>
      <c r="AI46" s="6">
        <f t="shared" si="39"/>
        <v>0</v>
      </c>
      <c r="AJ46" s="5" t="str">
        <f t="shared" si="13"/>
        <v>일치</v>
      </c>
      <c r="AK46" s="19">
        <f t="shared" si="14"/>
        <v>0</v>
      </c>
      <c r="AL46" s="5" t="str">
        <f t="shared" si="15"/>
        <v>일치</v>
      </c>
      <c r="AQ46" s="6">
        <f t="shared" si="16"/>
        <v>0</v>
      </c>
      <c r="AR46" s="5" t="str">
        <f t="shared" si="17"/>
        <v>일치</v>
      </c>
      <c r="AS46" s="5" t="str">
        <f t="shared" si="40"/>
        <v>일치</v>
      </c>
      <c r="AT46" s="5" t="str">
        <f t="shared" si="41"/>
        <v>일치</v>
      </c>
      <c r="AU46" s="13"/>
      <c r="AY46" s="6">
        <f t="shared" si="18"/>
        <v>0</v>
      </c>
      <c r="AZ46" s="5" t="str">
        <f t="shared" si="19"/>
        <v>일치</v>
      </c>
      <c r="BE46" s="6">
        <f t="shared" si="42"/>
        <v>0</v>
      </c>
      <c r="BF46" s="5" t="str">
        <f t="shared" si="20"/>
        <v>일치</v>
      </c>
      <c r="BG46" s="6">
        <f t="shared" si="43"/>
        <v>0</v>
      </c>
      <c r="BH46" s="5" t="str">
        <f t="shared" si="44"/>
        <v>일치</v>
      </c>
      <c r="BM46" s="6">
        <f t="shared" si="21"/>
        <v>0</v>
      </c>
      <c r="BN46" s="5" t="str">
        <f t="shared" si="22"/>
        <v>일치</v>
      </c>
      <c r="BO46" s="5" t="str">
        <f t="shared" si="45"/>
        <v>일치</v>
      </c>
      <c r="BP46" s="5" t="str">
        <f t="shared" si="46"/>
        <v>일치</v>
      </c>
      <c r="BQ46" s="13"/>
      <c r="BT46" s="21">
        <f t="shared" si="23"/>
        <v>0</v>
      </c>
      <c r="BU46" s="21">
        <f t="shared" si="24"/>
        <v>0</v>
      </c>
      <c r="BV46" s="16" t="str">
        <f t="shared" si="25"/>
        <v>일치</v>
      </c>
      <c r="BW46" s="16" t="str">
        <f t="shared" si="26"/>
        <v>일치</v>
      </c>
      <c r="BX46" s="139" t="e">
        <f t="shared" si="27"/>
        <v>#DIV/0!</v>
      </c>
      <c r="BY46" s="142" t="e">
        <f>VLOOKUP(L46,유효범위!$B$4:$E$8,3,FALSE)</f>
        <v>#N/A</v>
      </c>
      <c r="BZ46" s="142" t="e">
        <f>VLOOKUP(L46,유효범위!$B$4:$E$8,4,FALSE)</f>
        <v>#N/A</v>
      </c>
      <c r="CA46" s="113" t="e">
        <f t="shared" si="28"/>
        <v>#DIV/0!</v>
      </c>
      <c r="CB46" s="96">
        <f t="shared" si="29"/>
        <v>0</v>
      </c>
      <c r="CC46" s="22"/>
      <c r="CD46" s="22"/>
      <c r="CE46" s="22"/>
      <c r="CF46" s="18">
        <f t="shared" si="30"/>
        <v>0</v>
      </c>
      <c r="CG46" s="18">
        <f t="shared" si="31"/>
        <v>0</v>
      </c>
      <c r="CH46" s="16" t="str">
        <f t="shared" si="32"/>
        <v>일치</v>
      </c>
      <c r="CI46" s="16" t="str">
        <f t="shared" si="33"/>
        <v>일치</v>
      </c>
      <c r="DG46" s="19">
        <f t="shared" si="34"/>
        <v>0</v>
      </c>
      <c r="DH46" s="5" t="str">
        <f t="shared" si="35"/>
        <v>일치</v>
      </c>
      <c r="DI46" s="139" t="e">
        <f t="shared" si="36"/>
        <v>#DIV/0!</v>
      </c>
      <c r="DJ46" s="142" t="e">
        <f>VLOOKUP(L46,유효범위!$B$11:$E$15,3,FALSE)</f>
        <v>#N/A</v>
      </c>
      <c r="DK46" s="142" t="e">
        <f>VLOOKUP(L46,유효범위!$B$11:$E$15,4,FALSE)</f>
        <v>#N/A</v>
      </c>
      <c r="DL46" s="113" t="e">
        <f t="shared" si="37"/>
        <v>#DIV/0!</v>
      </c>
      <c r="DM46" s="148">
        <f t="shared" si="38"/>
        <v>0</v>
      </c>
    </row>
    <row r="47" spans="18:117" x14ac:dyDescent="0.3">
      <c r="R47" s="117">
        <f t="shared" si="8"/>
        <v>1</v>
      </c>
      <c r="S47" s="117">
        <f t="shared" si="9"/>
        <v>0</v>
      </c>
      <c r="X47" s="114" t="str">
        <f t="shared" si="10"/>
        <v>10억미만</v>
      </c>
      <c r="AC47" s="6">
        <f t="shared" si="11"/>
        <v>0</v>
      </c>
      <c r="AD47" s="5" t="str">
        <f t="shared" si="12"/>
        <v>일치</v>
      </c>
      <c r="AI47" s="6">
        <f t="shared" si="39"/>
        <v>0</v>
      </c>
      <c r="AJ47" s="5" t="str">
        <f t="shared" si="13"/>
        <v>일치</v>
      </c>
      <c r="AK47" s="19">
        <f t="shared" si="14"/>
        <v>0</v>
      </c>
      <c r="AL47" s="5" t="str">
        <f t="shared" si="15"/>
        <v>일치</v>
      </c>
      <c r="AQ47" s="6">
        <f t="shared" si="16"/>
        <v>0</v>
      </c>
      <c r="AR47" s="5" t="str">
        <f t="shared" si="17"/>
        <v>일치</v>
      </c>
      <c r="AS47" s="5" t="str">
        <f t="shared" si="40"/>
        <v>일치</v>
      </c>
      <c r="AT47" s="5" t="str">
        <f t="shared" si="41"/>
        <v>일치</v>
      </c>
      <c r="AU47" s="13"/>
      <c r="AY47" s="6">
        <f t="shared" si="18"/>
        <v>0</v>
      </c>
      <c r="AZ47" s="5" t="str">
        <f t="shared" si="19"/>
        <v>일치</v>
      </c>
      <c r="BE47" s="6">
        <f t="shared" si="42"/>
        <v>0</v>
      </c>
      <c r="BF47" s="5" t="str">
        <f t="shared" si="20"/>
        <v>일치</v>
      </c>
      <c r="BG47" s="6">
        <f t="shared" si="43"/>
        <v>0</v>
      </c>
      <c r="BH47" s="5" t="str">
        <f t="shared" si="44"/>
        <v>일치</v>
      </c>
      <c r="BM47" s="6">
        <f t="shared" si="21"/>
        <v>0</v>
      </c>
      <c r="BN47" s="5" t="str">
        <f t="shared" si="22"/>
        <v>일치</v>
      </c>
      <c r="BO47" s="5" t="str">
        <f t="shared" si="45"/>
        <v>일치</v>
      </c>
      <c r="BP47" s="5" t="str">
        <f t="shared" si="46"/>
        <v>일치</v>
      </c>
      <c r="BQ47" s="13"/>
      <c r="BT47" s="21">
        <f t="shared" si="23"/>
        <v>0</v>
      </c>
      <c r="BU47" s="21">
        <f t="shared" si="24"/>
        <v>0</v>
      </c>
      <c r="BV47" s="16" t="str">
        <f t="shared" si="25"/>
        <v>일치</v>
      </c>
      <c r="BW47" s="16" t="str">
        <f t="shared" si="26"/>
        <v>일치</v>
      </c>
      <c r="BX47" s="139" t="e">
        <f t="shared" si="27"/>
        <v>#DIV/0!</v>
      </c>
      <c r="BY47" s="142" t="e">
        <f>VLOOKUP(L47,유효범위!$B$4:$E$8,3,FALSE)</f>
        <v>#N/A</v>
      </c>
      <c r="BZ47" s="142" t="e">
        <f>VLOOKUP(L47,유효범위!$B$4:$E$8,4,FALSE)</f>
        <v>#N/A</v>
      </c>
      <c r="CA47" s="113" t="e">
        <f t="shared" si="28"/>
        <v>#DIV/0!</v>
      </c>
      <c r="CB47" s="96">
        <f t="shared" si="29"/>
        <v>0</v>
      </c>
      <c r="CC47" s="22"/>
      <c r="CD47" s="22"/>
      <c r="CE47" s="22"/>
      <c r="CF47" s="18">
        <f t="shared" si="30"/>
        <v>0</v>
      </c>
      <c r="CG47" s="18">
        <f t="shared" si="31"/>
        <v>0</v>
      </c>
      <c r="CH47" s="16" t="str">
        <f t="shared" si="32"/>
        <v>일치</v>
      </c>
      <c r="CI47" s="16" t="str">
        <f t="shared" si="33"/>
        <v>일치</v>
      </c>
      <c r="DG47" s="19">
        <f t="shared" si="34"/>
        <v>0</v>
      </c>
      <c r="DH47" s="5" t="str">
        <f t="shared" si="35"/>
        <v>일치</v>
      </c>
      <c r="DI47" s="139" t="e">
        <f t="shared" si="36"/>
        <v>#DIV/0!</v>
      </c>
      <c r="DJ47" s="142" t="e">
        <f>VLOOKUP(L47,유효범위!$B$11:$E$15,3,FALSE)</f>
        <v>#N/A</v>
      </c>
      <c r="DK47" s="142" t="e">
        <f>VLOOKUP(L47,유효범위!$B$11:$E$15,4,FALSE)</f>
        <v>#N/A</v>
      </c>
      <c r="DL47" s="113" t="e">
        <f t="shared" si="37"/>
        <v>#DIV/0!</v>
      </c>
      <c r="DM47" s="148">
        <f t="shared" si="38"/>
        <v>0</v>
      </c>
    </row>
    <row r="48" spans="18:117" x14ac:dyDescent="0.3">
      <c r="R48" s="117">
        <f t="shared" si="8"/>
        <v>1</v>
      </c>
      <c r="S48" s="117">
        <f t="shared" si="9"/>
        <v>0</v>
      </c>
      <c r="X48" s="114" t="str">
        <f t="shared" si="10"/>
        <v>10억미만</v>
      </c>
      <c r="AC48" s="6">
        <f t="shared" si="11"/>
        <v>0</v>
      </c>
      <c r="AD48" s="5" t="str">
        <f t="shared" si="12"/>
        <v>일치</v>
      </c>
      <c r="AI48" s="6">
        <f t="shared" si="39"/>
        <v>0</v>
      </c>
      <c r="AJ48" s="5" t="str">
        <f t="shared" si="13"/>
        <v>일치</v>
      </c>
      <c r="AK48" s="19">
        <f t="shared" si="14"/>
        <v>0</v>
      </c>
      <c r="AL48" s="5" t="str">
        <f t="shared" si="15"/>
        <v>일치</v>
      </c>
      <c r="AQ48" s="6">
        <f t="shared" si="16"/>
        <v>0</v>
      </c>
      <c r="AR48" s="5" t="str">
        <f t="shared" si="17"/>
        <v>일치</v>
      </c>
      <c r="AS48" s="5" t="str">
        <f t="shared" si="40"/>
        <v>일치</v>
      </c>
      <c r="AT48" s="5" t="str">
        <f t="shared" si="41"/>
        <v>일치</v>
      </c>
      <c r="AU48" s="13"/>
      <c r="AY48" s="6">
        <f t="shared" si="18"/>
        <v>0</v>
      </c>
      <c r="AZ48" s="5" t="str">
        <f t="shared" si="19"/>
        <v>일치</v>
      </c>
      <c r="BE48" s="6">
        <f t="shared" si="42"/>
        <v>0</v>
      </c>
      <c r="BF48" s="5" t="str">
        <f t="shared" si="20"/>
        <v>일치</v>
      </c>
      <c r="BG48" s="6">
        <f t="shared" si="43"/>
        <v>0</v>
      </c>
      <c r="BH48" s="5" t="str">
        <f t="shared" si="44"/>
        <v>일치</v>
      </c>
      <c r="BM48" s="6">
        <f t="shared" si="21"/>
        <v>0</v>
      </c>
      <c r="BN48" s="5" t="str">
        <f t="shared" si="22"/>
        <v>일치</v>
      </c>
      <c r="BO48" s="5" t="str">
        <f t="shared" si="45"/>
        <v>일치</v>
      </c>
      <c r="BP48" s="5" t="str">
        <f t="shared" si="46"/>
        <v>일치</v>
      </c>
      <c r="BQ48" s="13"/>
      <c r="BT48" s="21">
        <f t="shared" si="23"/>
        <v>0</v>
      </c>
      <c r="BU48" s="21">
        <f t="shared" si="24"/>
        <v>0</v>
      </c>
      <c r="BV48" s="16" t="str">
        <f t="shared" si="25"/>
        <v>일치</v>
      </c>
      <c r="BW48" s="16" t="str">
        <f t="shared" si="26"/>
        <v>일치</v>
      </c>
      <c r="BX48" s="139" t="e">
        <f t="shared" si="27"/>
        <v>#DIV/0!</v>
      </c>
      <c r="BY48" s="142" t="e">
        <f>VLOOKUP(L48,유효범위!$B$4:$E$8,3,FALSE)</f>
        <v>#N/A</v>
      </c>
      <c r="BZ48" s="142" t="e">
        <f>VLOOKUP(L48,유효범위!$B$4:$E$8,4,FALSE)</f>
        <v>#N/A</v>
      </c>
      <c r="CA48" s="113" t="e">
        <f t="shared" si="28"/>
        <v>#DIV/0!</v>
      </c>
      <c r="CB48" s="96">
        <f t="shared" si="29"/>
        <v>0</v>
      </c>
      <c r="CC48" s="22"/>
      <c r="CD48" s="22"/>
      <c r="CE48" s="22"/>
      <c r="CF48" s="18">
        <f t="shared" si="30"/>
        <v>0</v>
      </c>
      <c r="CG48" s="18">
        <f t="shared" si="31"/>
        <v>0</v>
      </c>
      <c r="CH48" s="16" t="str">
        <f t="shared" si="32"/>
        <v>일치</v>
      </c>
      <c r="CI48" s="16" t="str">
        <f t="shared" si="33"/>
        <v>일치</v>
      </c>
      <c r="DG48" s="19">
        <f t="shared" si="34"/>
        <v>0</v>
      </c>
      <c r="DH48" s="5" t="str">
        <f t="shared" si="35"/>
        <v>일치</v>
      </c>
      <c r="DI48" s="139" t="e">
        <f t="shared" si="36"/>
        <v>#DIV/0!</v>
      </c>
      <c r="DJ48" s="142" t="e">
        <f>VLOOKUP(L48,유효범위!$B$11:$E$15,3,FALSE)</f>
        <v>#N/A</v>
      </c>
      <c r="DK48" s="142" t="e">
        <f>VLOOKUP(L48,유효범위!$B$11:$E$15,4,FALSE)</f>
        <v>#N/A</v>
      </c>
      <c r="DL48" s="113" t="e">
        <f t="shared" si="37"/>
        <v>#DIV/0!</v>
      </c>
      <c r="DM48" s="148">
        <f t="shared" si="38"/>
        <v>0</v>
      </c>
    </row>
    <row r="49" spans="18:117" x14ac:dyDescent="0.3">
      <c r="R49" s="117">
        <f t="shared" si="8"/>
        <v>1</v>
      </c>
      <c r="S49" s="117">
        <f t="shared" si="9"/>
        <v>0</v>
      </c>
      <c r="X49" s="114" t="str">
        <f t="shared" si="10"/>
        <v>10억미만</v>
      </c>
      <c r="AC49" s="6">
        <f t="shared" si="11"/>
        <v>0</v>
      </c>
      <c r="AD49" s="5" t="str">
        <f t="shared" si="12"/>
        <v>일치</v>
      </c>
      <c r="AI49" s="6">
        <f t="shared" si="39"/>
        <v>0</v>
      </c>
      <c r="AJ49" s="5" t="str">
        <f t="shared" si="13"/>
        <v>일치</v>
      </c>
      <c r="AK49" s="19">
        <f t="shared" si="14"/>
        <v>0</v>
      </c>
      <c r="AL49" s="5" t="str">
        <f t="shared" si="15"/>
        <v>일치</v>
      </c>
      <c r="AQ49" s="6">
        <f t="shared" si="16"/>
        <v>0</v>
      </c>
      <c r="AR49" s="5" t="str">
        <f t="shared" si="17"/>
        <v>일치</v>
      </c>
      <c r="AS49" s="5" t="str">
        <f t="shared" si="40"/>
        <v>일치</v>
      </c>
      <c r="AT49" s="5" t="str">
        <f t="shared" si="41"/>
        <v>일치</v>
      </c>
      <c r="AU49" s="13"/>
      <c r="AY49" s="6">
        <f t="shared" si="18"/>
        <v>0</v>
      </c>
      <c r="AZ49" s="5" t="str">
        <f t="shared" si="19"/>
        <v>일치</v>
      </c>
      <c r="BE49" s="6">
        <f t="shared" si="42"/>
        <v>0</v>
      </c>
      <c r="BF49" s="5" t="str">
        <f t="shared" si="20"/>
        <v>일치</v>
      </c>
      <c r="BG49" s="6">
        <f t="shared" si="43"/>
        <v>0</v>
      </c>
      <c r="BH49" s="5" t="str">
        <f t="shared" si="44"/>
        <v>일치</v>
      </c>
      <c r="BM49" s="6">
        <f t="shared" si="21"/>
        <v>0</v>
      </c>
      <c r="BN49" s="5" t="str">
        <f t="shared" si="22"/>
        <v>일치</v>
      </c>
      <c r="BO49" s="5" t="str">
        <f t="shared" si="45"/>
        <v>일치</v>
      </c>
      <c r="BP49" s="5" t="str">
        <f t="shared" si="46"/>
        <v>일치</v>
      </c>
      <c r="BQ49" s="13"/>
      <c r="BT49" s="21">
        <f t="shared" si="23"/>
        <v>0</v>
      </c>
      <c r="BU49" s="21">
        <f t="shared" si="24"/>
        <v>0</v>
      </c>
      <c r="BV49" s="16" t="str">
        <f t="shared" si="25"/>
        <v>일치</v>
      </c>
      <c r="BW49" s="16" t="str">
        <f t="shared" si="26"/>
        <v>일치</v>
      </c>
      <c r="BX49" s="139" t="e">
        <f t="shared" si="27"/>
        <v>#DIV/0!</v>
      </c>
      <c r="BY49" s="142" t="e">
        <f>VLOOKUP(L49,유효범위!$B$4:$E$8,3,FALSE)</f>
        <v>#N/A</v>
      </c>
      <c r="BZ49" s="142" t="e">
        <f>VLOOKUP(L49,유효범위!$B$4:$E$8,4,FALSE)</f>
        <v>#N/A</v>
      </c>
      <c r="CA49" s="113" t="e">
        <f t="shared" si="28"/>
        <v>#DIV/0!</v>
      </c>
      <c r="CB49" s="96">
        <f t="shared" si="29"/>
        <v>0</v>
      </c>
      <c r="CC49" s="22"/>
      <c r="CD49" s="22"/>
      <c r="CE49" s="22"/>
      <c r="CF49" s="18">
        <f t="shared" si="30"/>
        <v>0</v>
      </c>
      <c r="CG49" s="18">
        <f t="shared" si="31"/>
        <v>0</v>
      </c>
      <c r="CH49" s="16" t="str">
        <f t="shared" si="32"/>
        <v>일치</v>
      </c>
      <c r="CI49" s="16" t="str">
        <f t="shared" si="33"/>
        <v>일치</v>
      </c>
      <c r="DG49" s="19">
        <f t="shared" si="34"/>
        <v>0</v>
      </c>
      <c r="DH49" s="5" t="str">
        <f t="shared" si="35"/>
        <v>일치</v>
      </c>
      <c r="DI49" s="139" t="e">
        <f t="shared" si="36"/>
        <v>#DIV/0!</v>
      </c>
      <c r="DJ49" s="142" t="e">
        <f>VLOOKUP(L49,유효범위!$B$11:$E$15,3,FALSE)</f>
        <v>#N/A</v>
      </c>
      <c r="DK49" s="142" t="e">
        <f>VLOOKUP(L49,유효범위!$B$11:$E$15,4,FALSE)</f>
        <v>#N/A</v>
      </c>
      <c r="DL49" s="113" t="e">
        <f t="shared" si="37"/>
        <v>#DIV/0!</v>
      </c>
      <c r="DM49" s="148">
        <f t="shared" si="38"/>
        <v>0</v>
      </c>
    </row>
    <row r="50" spans="18:117" x14ac:dyDescent="0.3">
      <c r="R50" s="117">
        <f t="shared" si="8"/>
        <v>1</v>
      </c>
      <c r="S50" s="117">
        <f t="shared" si="9"/>
        <v>0</v>
      </c>
      <c r="X50" s="114" t="str">
        <f t="shared" si="10"/>
        <v>10억미만</v>
      </c>
      <c r="AC50" s="6">
        <f t="shared" si="11"/>
        <v>0</v>
      </c>
      <c r="AD50" s="5" t="str">
        <f t="shared" si="12"/>
        <v>일치</v>
      </c>
      <c r="AI50" s="6">
        <f t="shared" si="39"/>
        <v>0</v>
      </c>
      <c r="AJ50" s="5" t="str">
        <f t="shared" si="13"/>
        <v>일치</v>
      </c>
      <c r="AK50" s="19">
        <f t="shared" si="14"/>
        <v>0</v>
      </c>
      <c r="AL50" s="5" t="str">
        <f t="shared" si="15"/>
        <v>일치</v>
      </c>
      <c r="AQ50" s="6">
        <f t="shared" si="16"/>
        <v>0</v>
      </c>
      <c r="AR50" s="5" t="str">
        <f t="shared" si="17"/>
        <v>일치</v>
      </c>
      <c r="AS50" s="5" t="str">
        <f t="shared" si="40"/>
        <v>일치</v>
      </c>
      <c r="AT50" s="5" t="str">
        <f t="shared" si="41"/>
        <v>일치</v>
      </c>
      <c r="AU50" s="13"/>
      <c r="AY50" s="6">
        <f t="shared" si="18"/>
        <v>0</v>
      </c>
      <c r="AZ50" s="5" t="str">
        <f t="shared" si="19"/>
        <v>일치</v>
      </c>
      <c r="BE50" s="6">
        <f t="shared" si="42"/>
        <v>0</v>
      </c>
      <c r="BF50" s="5" t="str">
        <f t="shared" si="20"/>
        <v>일치</v>
      </c>
      <c r="BG50" s="6">
        <f t="shared" si="43"/>
        <v>0</v>
      </c>
      <c r="BH50" s="5" t="str">
        <f t="shared" si="44"/>
        <v>일치</v>
      </c>
      <c r="BM50" s="6">
        <f t="shared" si="21"/>
        <v>0</v>
      </c>
      <c r="BN50" s="5" t="str">
        <f t="shared" si="22"/>
        <v>일치</v>
      </c>
      <c r="BO50" s="5" t="str">
        <f t="shared" si="45"/>
        <v>일치</v>
      </c>
      <c r="BP50" s="5" t="str">
        <f t="shared" si="46"/>
        <v>일치</v>
      </c>
      <c r="BQ50" s="13"/>
      <c r="BT50" s="21">
        <f t="shared" si="23"/>
        <v>0</v>
      </c>
      <c r="BU50" s="21">
        <f t="shared" si="24"/>
        <v>0</v>
      </c>
      <c r="BV50" s="16" t="str">
        <f t="shared" si="25"/>
        <v>일치</v>
      </c>
      <c r="BW50" s="16" t="str">
        <f t="shared" si="26"/>
        <v>일치</v>
      </c>
      <c r="BX50" s="139" t="e">
        <f t="shared" si="27"/>
        <v>#DIV/0!</v>
      </c>
      <c r="BY50" s="142" t="e">
        <f>VLOOKUP(L50,유효범위!$B$4:$E$8,3,FALSE)</f>
        <v>#N/A</v>
      </c>
      <c r="BZ50" s="142" t="e">
        <f>VLOOKUP(L50,유효범위!$B$4:$E$8,4,FALSE)</f>
        <v>#N/A</v>
      </c>
      <c r="CA50" s="113" t="e">
        <f t="shared" si="28"/>
        <v>#DIV/0!</v>
      </c>
      <c r="CB50" s="96">
        <f t="shared" si="29"/>
        <v>0</v>
      </c>
      <c r="CC50" s="22"/>
      <c r="CD50" s="22"/>
      <c r="CE50" s="22"/>
      <c r="CF50" s="18">
        <f t="shared" si="30"/>
        <v>0</v>
      </c>
      <c r="CG50" s="18">
        <f t="shared" si="31"/>
        <v>0</v>
      </c>
      <c r="CH50" s="16" t="str">
        <f t="shared" si="32"/>
        <v>일치</v>
      </c>
      <c r="CI50" s="16" t="str">
        <f t="shared" si="33"/>
        <v>일치</v>
      </c>
      <c r="DG50" s="19">
        <f t="shared" si="34"/>
        <v>0</v>
      </c>
      <c r="DH50" s="5" t="str">
        <f t="shared" si="35"/>
        <v>일치</v>
      </c>
      <c r="DI50" s="139" t="e">
        <f t="shared" si="36"/>
        <v>#DIV/0!</v>
      </c>
      <c r="DJ50" s="142" t="e">
        <f>VLOOKUP(L50,유효범위!$B$11:$E$15,3,FALSE)</f>
        <v>#N/A</v>
      </c>
      <c r="DK50" s="142" t="e">
        <f>VLOOKUP(L50,유효범위!$B$11:$E$15,4,FALSE)</f>
        <v>#N/A</v>
      </c>
      <c r="DL50" s="113" t="e">
        <f t="shared" si="37"/>
        <v>#DIV/0!</v>
      </c>
      <c r="DM50" s="148">
        <f t="shared" si="38"/>
        <v>0</v>
      </c>
    </row>
    <row r="51" spans="18:117" x14ac:dyDescent="0.3">
      <c r="R51" s="117">
        <f t="shared" si="8"/>
        <v>1</v>
      </c>
      <c r="S51" s="117">
        <f t="shared" si="9"/>
        <v>0</v>
      </c>
      <c r="X51" s="114" t="str">
        <f t="shared" si="10"/>
        <v>10억미만</v>
      </c>
      <c r="AC51" s="6">
        <f t="shared" si="11"/>
        <v>0</v>
      </c>
      <c r="AD51" s="5" t="str">
        <f t="shared" si="12"/>
        <v>일치</v>
      </c>
      <c r="AI51" s="6">
        <f t="shared" si="39"/>
        <v>0</v>
      </c>
      <c r="AJ51" s="5" t="str">
        <f t="shared" si="13"/>
        <v>일치</v>
      </c>
      <c r="AK51" s="19">
        <f t="shared" si="14"/>
        <v>0</v>
      </c>
      <c r="AL51" s="5" t="str">
        <f t="shared" si="15"/>
        <v>일치</v>
      </c>
      <c r="AQ51" s="6">
        <f t="shared" si="16"/>
        <v>0</v>
      </c>
      <c r="AR51" s="5" t="str">
        <f t="shared" si="17"/>
        <v>일치</v>
      </c>
      <c r="AS51" s="5" t="str">
        <f t="shared" si="40"/>
        <v>일치</v>
      </c>
      <c r="AT51" s="5" t="str">
        <f t="shared" si="41"/>
        <v>일치</v>
      </c>
      <c r="AU51" s="13"/>
      <c r="AY51" s="6">
        <f t="shared" si="18"/>
        <v>0</v>
      </c>
      <c r="AZ51" s="5" t="str">
        <f t="shared" si="19"/>
        <v>일치</v>
      </c>
      <c r="BE51" s="6">
        <f t="shared" si="42"/>
        <v>0</v>
      </c>
      <c r="BF51" s="5" t="str">
        <f t="shared" si="20"/>
        <v>일치</v>
      </c>
      <c r="BG51" s="6">
        <f t="shared" si="43"/>
        <v>0</v>
      </c>
      <c r="BH51" s="5" t="str">
        <f t="shared" si="44"/>
        <v>일치</v>
      </c>
      <c r="BM51" s="6">
        <f t="shared" si="21"/>
        <v>0</v>
      </c>
      <c r="BN51" s="5" t="str">
        <f t="shared" si="22"/>
        <v>일치</v>
      </c>
      <c r="BO51" s="5" t="str">
        <f t="shared" si="45"/>
        <v>일치</v>
      </c>
      <c r="BP51" s="5" t="str">
        <f t="shared" si="46"/>
        <v>일치</v>
      </c>
      <c r="BQ51" s="13"/>
      <c r="BT51" s="21">
        <f t="shared" si="23"/>
        <v>0</v>
      </c>
      <c r="BU51" s="21">
        <f t="shared" si="24"/>
        <v>0</v>
      </c>
      <c r="BV51" s="16" t="str">
        <f t="shared" si="25"/>
        <v>일치</v>
      </c>
      <c r="BW51" s="16" t="str">
        <f t="shared" si="26"/>
        <v>일치</v>
      </c>
      <c r="BX51" s="139" t="e">
        <f t="shared" si="27"/>
        <v>#DIV/0!</v>
      </c>
      <c r="BY51" s="142" t="e">
        <f>VLOOKUP(L51,유효범위!$B$4:$E$8,3,FALSE)</f>
        <v>#N/A</v>
      </c>
      <c r="BZ51" s="142" t="e">
        <f>VLOOKUP(L51,유효범위!$B$4:$E$8,4,FALSE)</f>
        <v>#N/A</v>
      </c>
      <c r="CA51" s="113" t="e">
        <f t="shared" si="28"/>
        <v>#DIV/0!</v>
      </c>
      <c r="CB51" s="96">
        <f t="shared" si="29"/>
        <v>0</v>
      </c>
      <c r="CC51" s="22"/>
      <c r="CD51" s="22"/>
      <c r="CE51" s="22"/>
      <c r="CF51" s="18">
        <f t="shared" si="30"/>
        <v>0</v>
      </c>
      <c r="CG51" s="18">
        <f t="shared" si="31"/>
        <v>0</v>
      </c>
      <c r="CH51" s="16" t="str">
        <f t="shared" si="32"/>
        <v>일치</v>
      </c>
      <c r="CI51" s="16" t="str">
        <f t="shared" si="33"/>
        <v>일치</v>
      </c>
      <c r="DG51" s="19">
        <f t="shared" si="34"/>
        <v>0</v>
      </c>
      <c r="DH51" s="5" t="str">
        <f t="shared" si="35"/>
        <v>일치</v>
      </c>
      <c r="DI51" s="139" t="e">
        <f t="shared" si="36"/>
        <v>#DIV/0!</v>
      </c>
      <c r="DJ51" s="142" t="e">
        <f>VLOOKUP(L51,유효범위!$B$11:$E$15,3,FALSE)</f>
        <v>#N/A</v>
      </c>
      <c r="DK51" s="142" t="e">
        <f>VLOOKUP(L51,유효범위!$B$11:$E$15,4,FALSE)</f>
        <v>#N/A</v>
      </c>
      <c r="DL51" s="113" t="e">
        <f t="shared" si="37"/>
        <v>#DIV/0!</v>
      </c>
      <c r="DM51" s="148">
        <f t="shared" si="38"/>
        <v>0</v>
      </c>
    </row>
    <row r="52" spans="18:117" x14ac:dyDescent="0.3">
      <c r="R52" s="117">
        <f t="shared" si="8"/>
        <v>1</v>
      </c>
      <c r="S52" s="117">
        <f t="shared" si="9"/>
        <v>0</v>
      </c>
      <c r="X52" s="114" t="str">
        <f t="shared" si="10"/>
        <v>10억미만</v>
      </c>
      <c r="AC52" s="6">
        <f t="shared" si="11"/>
        <v>0</v>
      </c>
      <c r="AD52" s="5" t="str">
        <f t="shared" si="12"/>
        <v>일치</v>
      </c>
      <c r="AI52" s="6">
        <f t="shared" si="39"/>
        <v>0</v>
      </c>
      <c r="AJ52" s="5" t="str">
        <f t="shared" si="13"/>
        <v>일치</v>
      </c>
      <c r="AK52" s="19">
        <f t="shared" si="14"/>
        <v>0</v>
      </c>
      <c r="AL52" s="5" t="str">
        <f t="shared" si="15"/>
        <v>일치</v>
      </c>
      <c r="AQ52" s="6">
        <f t="shared" si="16"/>
        <v>0</v>
      </c>
      <c r="AR52" s="5" t="str">
        <f t="shared" si="17"/>
        <v>일치</v>
      </c>
      <c r="AS52" s="5" t="str">
        <f t="shared" si="40"/>
        <v>일치</v>
      </c>
      <c r="AT52" s="5" t="str">
        <f t="shared" si="41"/>
        <v>일치</v>
      </c>
      <c r="AU52" s="13"/>
      <c r="AY52" s="6">
        <f t="shared" si="18"/>
        <v>0</v>
      </c>
      <c r="AZ52" s="5" t="str">
        <f t="shared" si="19"/>
        <v>일치</v>
      </c>
      <c r="BE52" s="6">
        <f t="shared" si="42"/>
        <v>0</v>
      </c>
      <c r="BF52" s="5" t="str">
        <f t="shared" si="20"/>
        <v>일치</v>
      </c>
      <c r="BG52" s="6">
        <f t="shared" si="43"/>
        <v>0</v>
      </c>
      <c r="BH52" s="5" t="str">
        <f t="shared" si="44"/>
        <v>일치</v>
      </c>
      <c r="BM52" s="6">
        <f t="shared" si="21"/>
        <v>0</v>
      </c>
      <c r="BN52" s="5" t="str">
        <f t="shared" si="22"/>
        <v>일치</v>
      </c>
      <c r="BO52" s="5" t="str">
        <f t="shared" si="45"/>
        <v>일치</v>
      </c>
      <c r="BP52" s="5" t="str">
        <f t="shared" si="46"/>
        <v>일치</v>
      </c>
      <c r="BQ52" s="13"/>
      <c r="BT52" s="21">
        <f t="shared" si="23"/>
        <v>0</v>
      </c>
      <c r="BU52" s="21">
        <f t="shared" si="24"/>
        <v>0</v>
      </c>
      <c r="BV52" s="16" t="str">
        <f t="shared" si="25"/>
        <v>일치</v>
      </c>
      <c r="BW52" s="16" t="str">
        <f t="shared" si="26"/>
        <v>일치</v>
      </c>
      <c r="BX52" s="139" t="e">
        <f t="shared" si="27"/>
        <v>#DIV/0!</v>
      </c>
      <c r="BY52" s="142" t="e">
        <f>VLOOKUP(L52,유효범위!$B$4:$E$8,3,FALSE)</f>
        <v>#N/A</v>
      </c>
      <c r="BZ52" s="142" t="e">
        <f>VLOOKUP(L52,유효범위!$B$4:$E$8,4,FALSE)</f>
        <v>#N/A</v>
      </c>
      <c r="CA52" s="113" t="e">
        <f t="shared" si="28"/>
        <v>#DIV/0!</v>
      </c>
      <c r="CB52" s="96">
        <f t="shared" si="29"/>
        <v>0</v>
      </c>
      <c r="CC52" s="22"/>
      <c r="CD52" s="22"/>
      <c r="CE52" s="22"/>
      <c r="CF52" s="18">
        <f t="shared" si="30"/>
        <v>0</v>
      </c>
      <c r="CG52" s="18">
        <f t="shared" si="31"/>
        <v>0</v>
      </c>
      <c r="CH52" s="16" t="str">
        <f t="shared" si="32"/>
        <v>일치</v>
      </c>
      <c r="CI52" s="16" t="str">
        <f t="shared" si="33"/>
        <v>일치</v>
      </c>
      <c r="DG52" s="19">
        <f t="shared" si="34"/>
        <v>0</v>
      </c>
      <c r="DH52" s="5" t="str">
        <f t="shared" si="35"/>
        <v>일치</v>
      </c>
      <c r="DI52" s="139" t="e">
        <f t="shared" si="36"/>
        <v>#DIV/0!</v>
      </c>
      <c r="DJ52" s="142" t="e">
        <f>VLOOKUP(L52,유효범위!$B$11:$E$15,3,FALSE)</f>
        <v>#N/A</v>
      </c>
      <c r="DK52" s="142" t="e">
        <f>VLOOKUP(L52,유효범위!$B$11:$E$15,4,FALSE)</f>
        <v>#N/A</v>
      </c>
      <c r="DL52" s="113" t="e">
        <f t="shared" si="37"/>
        <v>#DIV/0!</v>
      </c>
      <c r="DM52" s="148">
        <f t="shared" si="38"/>
        <v>0</v>
      </c>
    </row>
    <row r="53" spans="18:117" x14ac:dyDescent="0.3">
      <c r="R53" s="117">
        <f t="shared" si="8"/>
        <v>1</v>
      </c>
      <c r="S53" s="117">
        <f t="shared" si="9"/>
        <v>0</v>
      </c>
      <c r="X53" s="114" t="str">
        <f t="shared" si="10"/>
        <v>10억미만</v>
      </c>
      <c r="AC53" s="6">
        <f t="shared" si="11"/>
        <v>0</v>
      </c>
      <c r="AD53" s="5" t="str">
        <f t="shared" si="12"/>
        <v>일치</v>
      </c>
      <c r="AI53" s="6">
        <f t="shared" si="39"/>
        <v>0</v>
      </c>
      <c r="AJ53" s="5" t="str">
        <f t="shared" si="13"/>
        <v>일치</v>
      </c>
      <c r="AK53" s="19">
        <f t="shared" si="14"/>
        <v>0</v>
      </c>
      <c r="AL53" s="5" t="str">
        <f t="shared" si="15"/>
        <v>일치</v>
      </c>
      <c r="AQ53" s="6">
        <f t="shared" si="16"/>
        <v>0</v>
      </c>
      <c r="AR53" s="5" t="str">
        <f t="shared" si="17"/>
        <v>일치</v>
      </c>
      <c r="AS53" s="5" t="str">
        <f t="shared" si="40"/>
        <v>일치</v>
      </c>
      <c r="AT53" s="5" t="str">
        <f t="shared" si="41"/>
        <v>일치</v>
      </c>
      <c r="AU53" s="13"/>
      <c r="AY53" s="6">
        <f t="shared" si="18"/>
        <v>0</v>
      </c>
      <c r="AZ53" s="5" t="str">
        <f t="shared" si="19"/>
        <v>일치</v>
      </c>
      <c r="BE53" s="6">
        <f t="shared" si="42"/>
        <v>0</v>
      </c>
      <c r="BF53" s="5" t="str">
        <f t="shared" si="20"/>
        <v>일치</v>
      </c>
      <c r="BG53" s="6">
        <f t="shared" si="43"/>
        <v>0</v>
      </c>
      <c r="BH53" s="5" t="str">
        <f t="shared" si="44"/>
        <v>일치</v>
      </c>
      <c r="BM53" s="6">
        <f t="shared" si="21"/>
        <v>0</v>
      </c>
      <c r="BN53" s="5" t="str">
        <f t="shared" si="22"/>
        <v>일치</v>
      </c>
      <c r="BO53" s="5" t="str">
        <f t="shared" si="45"/>
        <v>일치</v>
      </c>
      <c r="BP53" s="5" t="str">
        <f t="shared" si="46"/>
        <v>일치</v>
      </c>
      <c r="BQ53" s="13"/>
      <c r="BT53" s="21">
        <f t="shared" si="23"/>
        <v>0</v>
      </c>
      <c r="BU53" s="21">
        <f t="shared" si="24"/>
        <v>0</v>
      </c>
      <c r="BV53" s="16" t="str">
        <f t="shared" si="25"/>
        <v>일치</v>
      </c>
      <c r="BW53" s="16" t="str">
        <f t="shared" si="26"/>
        <v>일치</v>
      </c>
      <c r="BX53" s="139" t="e">
        <f t="shared" si="27"/>
        <v>#DIV/0!</v>
      </c>
      <c r="BY53" s="142" t="e">
        <f>VLOOKUP(L53,유효범위!$B$4:$E$8,3,FALSE)</f>
        <v>#N/A</v>
      </c>
      <c r="BZ53" s="142" t="e">
        <f>VLOOKUP(L53,유효범위!$B$4:$E$8,4,FALSE)</f>
        <v>#N/A</v>
      </c>
      <c r="CA53" s="113" t="e">
        <f t="shared" si="28"/>
        <v>#DIV/0!</v>
      </c>
      <c r="CB53" s="96">
        <f t="shared" si="29"/>
        <v>0</v>
      </c>
      <c r="CC53" s="22"/>
      <c r="CD53" s="22"/>
      <c r="CE53" s="22"/>
      <c r="CF53" s="18">
        <f t="shared" si="30"/>
        <v>0</v>
      </c>
      <c r="CG53" s="18">
        <f t="shared" si="31"/>
        <v>0</v>
      </c>
      <c r="CH53" s="16" t="str">
        <f t="shared" si="32"/>
        <v>일치</v>
      </c>
      <c r="CI53" s="16" t="str">
        <f t="shared" si="33"/>
        <v>일치</v>
      </c>
      <c r="DG53" s="19">
        <f t="shared" si="34"/>
        <v>0</v>
      </c>
      <c r="DH53" s="5" t="str">
        <f t="shared" si="35"/>
        <v>일치</v>
      </c>
      <c r="DI53" s="139" t="e">
        <f t="shared" si="36"/>
        <v>#DIV/0!</v>
      </c>
      <c r="DJ53" s="142" t="e">
        <f>VLOOKUP(L53,유효범위!$B$11:$E$15,3,FALSE)</f>
        <v>#N/A</v>
      </c>
      <c r="DK53" s="142" t="e">
        <f>VLOOKUP(L53,유효범위!$B$11:$E$15,4,FALSE)</f>
        <v>#N/A</v>
      </c>
      <c r="DL53" s="113" t="e">
        <f t="shared" si="37"/>
        <v>#DIV/0!</v>
      </c>
      <c r="DM53" s="148">
        <f t="shared" si="38"/>
        <v>0</v>
      </c>
    </row>
    <row r="54" spans="18:117" x14ac:dyDescent="0.3">
      <c r="R54" s="117">
        <f t="shared" si="8"/>
        <v>1</v>
      </c>
      <c r="S54" s="117">
        <f t="shared" si="9"/>
        <v>0</v>
      </c>
      <c r="X54" s="114" t="str">
        <f t="shared" si="10"/>
        <v>10억미만</v>
      </c>
      <c r="AC54" s="6">
        <f t="shared" si="11"/>
        <v>0</v>
      </c>
      <c r="AD54" s="5" t="str">
        <f t="shared" si="12"/>
        <v>일치</v>
      </c>
      <c r="AI54" s="6">
        <f t="shared" si="39"/>
        <v>0</v>
      </c>
      <c r="AJ54" s="5" t="str">
        <f t="shared" si="13"/>
        <v>일치</v>
      </c>
      <c r="AK54" s="19">
        <f t="shared" si="14"/>
        <v>0</v>
      </c>
      <c r="AL54" s="5" t="str">
        <f t="shared" si="15"/>
        <v>일치</v>
      </c>
      <c r="AQ54" s="6">
        <f t="shared" si="16"/>
        <v>0</v>
      </c>
      <c r="AR54" s="5" t="str">
        <f t="shared" si="17"/>
        <v>일치</v>
      </c>
      <c r="AS54" s="5" t="str">
        <f t="shared" si="40"/>
        <v>일치</v>
      </c>
      <c r="AT54" s="5" t="str">
        <f t="shared" si="41"/>
        <v>일치</v>
      </c>
      <c r="AU54" s="13"/>
      <c r="AY54" s="6">
        <f t="shared" si="18"/>
        <v>0</v>
      </c>
      <c r="AZ54" s="5" t="str">
        <f t="shared" si="19"/>
        <v>일치</v>
      </c>
      <c r="BE54" s="6">
        <f t="shared" si="42"/>
        <v>0</v>
      </c>
      <c r="BF54" s="5" t="str">
        <f t="shared" si="20"/>
        <v>일치</v>
      </c>
      <c r="BG54" s="6">
        <f t="shared" si="43"/>
        <v>0</v>
      </c>
      <c r="BH54" s="5" t="str">
        <f t="shared" si="44"/>
        <v>일치</v>
      </c>
      <c r="BM54" s="6">
        <f t="shared" si="21"/>
        <v>0</v>
      </c>
      <c r="BN54" s="5" t="str">
        <f t="shared" si="22"/>
        <v>일치</v>
      </c>
      <c r="BO54" s="5" t="str">
        <f t="shared" si="45"/>
        <v>일치</v>
      </c>
      <c r="BP54" s="5" t="str">
        <f t="shared" si="46"/>
        <v>일치</v>
      </c>
      <c r="BQ54" s="13"/>
      <c r="BT54" s="21">
        <f t="shared" si="23"/>
        <v>0</v>
      </c>
      <c r="BU54" s="21">
        <f t="shared" si="24"/>
        <v>0</v>
      </c>
      <c r="BV54" s="16" t="str">
        <f t="shared" si="25"/>
        <v>일치</v>
      </c>
      <c r="BW54" s="16" t="str">
        <f t="shared" si="26"/>
        <v>일치</v>
      </c>
      <c r="BX54" s="139" t="e">
        <f t="shared" si="27"/>
        <v>#DIV/0!</v>
      </c>
      <c r="BY54" s="142" t="e">
        <f>VLOOKUP(L54,유효범위!$B$4:$E$8,3,FALSE)</f>
        <v>#N/A</v>
      </c>
      <c r="BZ54" s="142" t="e">
        <f>VLOOKUP(L54,유효범위!$B$4:$E$8,4,FALSE)</f>
        <v>#N/A</v>
      </c>
      <c r="CA54" s="113" t="e">
        <f t="shared" si="28"/>
        <v>#DIV/0!</v>
      </c>
      <c r="CB54" s="96">
        <f t="shared" si="29"/>
        <v>0</v>
      </c>
      <c r="CC54" s="22"/>
      <c r="CD54" s="22"/>
      <c r="CE54" s="22"/>
      <c r="CF54" s="18">
        <f t="shared" si="30"/>
        <v>0</v>
      </c>
      <c r="CG54" s="18">
        <f t="shared" si="31"/>
        <v>0</v>
      </c>
      <c r="CH54" s="16" t="str">
        <f t="shared" si="32"/>
        <v>일치</v>
      </c>
      <c r="CI54" s="16" t="str">
        <f t="shared" si="33"/>
        <v>일치</v>
      </c>
      <c r="DG54" s="19">
        <f t="shared" si="34"/>
        <v>0</v>
      </c>
      <c r="DH54" s="5" t="str">
        <f t="shared" si="35"/>
        <v>일치</v>
      </c>
      <c r="DI54" s="139" t="e">
        <f t="shared" si="36"/>
        <v>#DIV/0!</v>
      </c>
      <c r="DJ54" s="142" t="e">
        <f>VLOOKUP(L54,유효범위!$B$11:$E$15,3,FALSE)</f>
        <v>#N/A</v>
      </c>
      <c r="DK54" s="142" t="e">
        <f>VLOOKUP(L54,유효범위!$B$11:$E$15,4,FALSE)</f>
        <v>#N/A</v>
      </c>
      <c r="DL54" s="113" t="e">
        <f t="shared" si="37"/>
        <v>#DIV/0!</v>
      </c>
      <c r="DM54" s="148">
        <f t="shared" si="38"/>
        <v>0</v>
      </c>
    </row>
    <row r="55" spans="18:117" x14ac:dyDescent="0.3">
      <c r="R55" s="117">
        <f t="shared" si="8"/>
        <v>1</v>
      </c>
      <c r="S55" s="117">
        <f t="shared" si="9"/>
        <v>0</v>
      </c>
      <c r="X55" s="114" t="str">
        <f t="shared" si="10"/>
        <v>10억미만</v>
      </c>
      <c r="AC55" s="6">
        <f t="shared" si="11"/>
        <v>0</v>
      </c>
      <c r="AD55" s="5" t="str">
        <f t="shared" si="12"/>
        <v>일치</v>
      </c>
      <c r="AI55" s="6">
        <f t="shared" si="39"/>
        <v>0</v>
      </c>
      <c r="AJ55" s="5" t="str">
        <f t="shared" si="13"/>
        <v>일치</v>
      </c>
      <c r="AK55" s="19">
        <f t="shared" si="14"/>
        <v>0</v>
      </c>
      <c r="AL55" s="5" t="str">
        <f t="shared" si="15"/>
        <v>일치</v>
      </c>
      <c r="AQ55" s="6">
        <f t="shared" si="16"/>
        <v>0</v>
      </c>
      <c r="AR55" s="5" t="str">
        <f t="shared" si="17"/>
        <v>일치</v>
      </c>
      <c r="AS55" s="5" t="str">
        <f t="shared" si="40"/>
        <v>일치</v>
      </c>
      <c r="AT55" s="5" t="str">
        <f t="shared" si="41"/>
        <v>일치</v>
      </c>
      <c r="AU55" s="13"/>
      <c r="AY55" s="6">
        <f t="shared" si="18"/>
        <v>0</v>
      </c>
      <c r="AZ55" s="5" t="str">
        <f t="shared" si="19"/>
        <v>일치</v>
      </c>
      <c r="BE55" s="6">
        <f t="shared" si="42"/>
        <v>0</v>
      </c>
      <c r="BF55" s="5" t="str">
        <f t="shared" si="20"/>
        <v>일치</v>
      </c>
      <c r="BG55" s="6">
        <f t="shared" si="43"/>
        <v>0</v>
      </c>
      <c r="BH55" s="5" t="str">
        <f t="shared" si="44"/>
        <v>일치</v>
      </c>
      <c r="BM55" s="6">
        <f t="shared" si="21"/>
        <v>0</v>
      </c>
      <c r="BN55" s="5" t="str">
        <f t="shared" si="22"/>
        <v>일치</v>
      </c>
      <c r="BO55" s="5" t="str">
        <f t="shared" si="45"/>
        <v>일치</v>
      </c>
      <c r="BP55" s="5" t="str">
        <f t="shared" si="46"/>
        <v>일치</v>
      </c>
      <c r="BQ55" s="13"/>
      <c r="BT55" s="21">
        <f t="shared" si="23"/>
        <v>0</v>
      </c>
      <c r="BU55" s="21">
        <f t="shared" si="24"/>
        <v>0</v>
      </c>
      <c r="BV55" s="16" t="str">
        <f t="shared" si="25"/>
        <v>일치</v>
      </c>
      <c r="BW55" s="16" t="str">
        <f t="shared" si="26"/>
        <v>일치</v>
      </c>
      <c r="BX55" s="139" t="e">
        <f t="shared" si="27"/>
        <v>#DIV/0!</v>
      </c>
      <c r="BY55" s="142" t="e">
        <f>VLOOKUP(L55,유효범위!$B$4:$E$8,3,FALSE)</f>
        <v>#N/A</v>
      </c>
      <c r="BZ55" s="142" t="e">
        <f>VLOOKUP(L55,유효범위!$B$4:$E$8,4,FALSE)</f>
        <v>#N/A</v>
      </c>
      <c r="CA55" s="113" t="e">
        <f t="shared" si="28"/>
        <v>#DIV/0!</v>
      </c>
      <c r="CB55" s="96">
        <f t="shared" si="29"/>
        <v>0</v>
      </c>
      <c r="CC55" s="22"/>
      <c r="CD55" s="22"/>
      <c r="CE55" s="22"/>
      <c r="CF55" s="18">
        <f t="shared" si="30"/>
        <v>0</v>
      </c>
      <c r="CG55" s="18">
        <f t="shared" si="31"/>
        <v>0</v>
      </c>
      <c r="CH55" s="16" t="str">
        <f t="shared" si="32"/>
        <v>일치</v>
      </c>
      <c r="CI55" s="16" t="str">
        <f t="shared" si="33"/>
        <v>일치</v>
      </c>
      <c r="DG55" s="19">
        <f t="shared" si="34"/>
        <v>0</v>
      </c>
      <c r="DH55" s="5" t="str">
        <f t="shared" si="35"/>
        <v>일치</v>
      </c>
      <c r="DI55" s="139" t="e">
        <f t="shared" si="36"/>
        <v>#DIV/0!</v>
      </c>
      <c r="DJ55" s="142" t="e">
        <f>VLOOKUP(L55,유효범위!$B$11:$E$15,3,FALSE)</f>
        <v>#N/A</v>
      </c>
      <c r="DK55" s="142" t="e">
        <f>VLOOKUP(L55,유효범위!$B$11:$E$15,4,FALSE)</f>
        <v>#N/A</v>
      </c>
      <c r="DL55" s="113" t="e">
        <f t="shared" si="37"/>
        <v>#DIV/0!</v>
      </c>
      <c r="DM55" s="148">
        <f t="shared" si="38"/>
        <v>0</v>
      </c>
    </row>
    <row r="56" spans="18:117" x14ac:dyDescent="0.3">
      <c r="R56" s="117">
        <f t="shared" si="8"/>
        <v>1</v>
      </c>
      <c r="S56" s="117">
        <f t="shared" si="9"/>
        <v>0</v>
      </c>
      <c r="X56" s="114" t="str">
        <f t="shared" si="10"/>
        <v>10억미만</v>
      </c>
      <c r="AC56" s="6">
        <f t="shared" si="11"/>
        <v>0</v>
      </c>
      <c r="AD56" s="5" t="str">
        <f t="shared" si="12"/>
        <v>일치</v>
      </c>
      <c r="AI56" s="6">
        <f t="shared" si="39"/>
        <v>0</v>
      </c>
      <c r="AJ56" s="5" t="str">
        <f t="shared" si="13"/>
        <v>일치</v>
      </c>
      <c r="AK56" s="19">
        <f t="shared" si="14"/>
        <v>0</v>
      </c>
      <c r="AL56" s="5" t="str">
        <f t="shared" si="15"/>
        <v>일치</v>
      </c>
      <c r="AQ56" s="6">
        <f t="shared" si="16"/>
        <v>0</v>
      </c>
      <c r="AR56" s="5" t="str">
        <f t="shared" si="17"/>
        <v>일치</v>
      </c>
      <c r="AS56" s="5" t="str">
        <f t="shared" si="40"/>
        <v>일치</v>
      </c>
      <c r="AT56" s="5" t="str">
        <f t="shared" si="41"/>
        <v>일치</v>
      </c>
      <c r="AU56" s="13"/>
      <c r="AY56" s="6">
        <f t="shared" si="18"/>
        <v>0</v>
      </c>
      <c r="AZ56" s="5" t="str">
        <f t="shared" si="19"/>
        <v>일치</v>
      </c>
      <c r="BE56" s="6">
        <f t="shared" si="42"/>
        <v>0</v>
      </c>
      <c r="BF56" s="5" t="str">
        <f t="shared" si="20"/>
        <v>일치</v>
      </c>
      <c r="BG56" s="6">
        <f t="shared" si="43"/>
        <v>0</v>
      </c>
      <c r="BH56" s="5" t="str">
        <f t="shared" si="44"/>
        <v>일치</v>
      </c>
      <c r="BM56" s="6">
        <f t="shared" si="21"/>
        <v>0</v>
      </c>
      <c r="BN56" s="5" t="str">
        <f t="shared" si="22"/>
        <v>일치</v>
      </c>
      <c r="BO56" s="5" t="str">
        <f t="shared" si="45"/>
        <v>일치</v>
      </c>
      <c r="BP56" s="5" t="str">
        <f t="shared" si="46"/>
        <v>일치</v>
      </c>
      <c r="BQ56" s="13"/>
      <c r="BT56" s="21">
        <f t="shared" si="23"/>
        <v>0</v>
      </c>
      <c r="BU56" s="21">
        <f t="shared" si="24"/>
        <v>0</v>
      </c>
      <c r="BV56" s="16" t="str">
        <f t="shared" si="25"/>
        <v>일치</v>
      </c>
      <c r="BW56" s="16" t="str">
        <f t="shared" si="26"/>
        <v>일치</v>
      </c>
      <c r="BX56" s="139" t="e">
        <f t="shared" si="27"/>
        <v>#DIV/0!</v>
      </c>
      <c r="BY56" s="142" t="e">
        <f>VLOOKUP(L56,유효범위!$B$4:$E$8,3,FALSE)</f>
        <v>#N/A</v>
      </c>
      <c r="BZ56" s="142" t="e">
        <f>VLOOKUP(L56,유효범위!$B$4:$E$8,4,FALSE)</f>
        <v>#N/A</v>
      </c>
      <c r="CA56" s="113" t="e">
        <f t="shared" si="28"/>
        <v>#DIV/0!</v>
      </c>
      <c r="CB56" s="96">
        <f t="shared" si="29"/>
        <v>0</v>
      </c>
      <c r="CC56" s="22"/>
      <c r="CD56" s="22"/>
      <c r="CE56" s="22"/>
      <c r="CF56" s="18">
        <f t="shared" si="30"/>
        <v>0</v>
      </c>
      <c r="CG56" s="18">
        <f t="shared" si="31"/>
        <v>0</v>
      </c>
      <c r="CH56" s="16" t="str">
        <f t="shared" si="32"/>
        <v>일치</v>
      </c>
      <c r="CI56" s="16" t="str">
        <f t="shared" si="33"/>
        <v>일치</v>
      </c>
      <c r="DG56" s="19">
        <f t="shared" si="34"/>
        <v>0</v>
      </c>
      <c r="DH56" s="5" t="str">
        <f t="shared" si="35"/>
        <v>일치</v>
      </c>
      <c r="DI56" s="139" t="e">
        <f t="shared" si="36"/>
        <v>#DIV/0!</v>
      </c>
      <c r="DJ56" s="142" t="e">
        <f>VLOOKUP(L56,유효범위!$B$11:$E$15,3,FALSE)</f>
        <v>#N/A</v>
      </c>
      <c r="DK56" s="142" t="e">
        <f>VLOOKUP(L56,유효범위!$B$11:$E$15,4,FALSE)</f>
        <v>#N/A</v>
      </c>
      <c r="DL56" s="113" t="e">
        <f t="shared" si="37"/>
        <v>#DIV/0!</v>
      </c>
      <c r="DM56" s="148">
        <f t="shared" si="38"/>
        <v>0</v>
      </c>
    </row>
    <row r="57" spans="18:117" x14ac:dyDescent="0.3">
      <c r="R57" s="117">
        <f t="shared" si="8"/>
        <v>1</v>
      </c>
      <c r="S57" s="117">
        <f t="shared" si="9"/>
        <v>0</v>
      </c>
      <c r="X57" s="114" t="str">
        <f t="shared" si="10"/>
        <v>10억미만</v>
      </c>
      <c r="AC57" s="6">
        <f t="shared" si="11"/>
        <v>0</v>
      </c>
      <c r="AD57" s="5" t="str">
        <f t="shared" si="12"/>
        <v>일치</v>
      </c>
      <c r="AI57" s="6">
        <f t="shared" si="39"/>
        <v>0</v>
      </c>
      <c r="AJ57" s="5" t="str">
        <f t="shared" si="13"/>
        <v>일치</v>
      </c>
      <c r="AK57" s="19">
        <f t="shared" si="14"/>
        <v>0</v>
      </c>
      <c r="AL57" s="5" t="str">
        <f t="shared" si="15"/>
        <v>일치</v>
      </c>
      <c r="AQ57" s="6">
        <f t="shared" si="16"/>
        <v>0</v>
      </c>
      <c r="AR57" s="5" t="str">
        <f t="shared" si="17"/>
        <v>일치</v>
      </c>
      <c r="AS57" s="5" t="str">
        <f t="shared" si="40"/>
        <v>일치</v>
      </c>
      <c r="AT57" s="5" t="str">
        <f t="shared" si="41"/>
        <v>일치</v>
      </c>
      <c r="AU57" s="13"/>
      <c r="AY57" s="6">
        <f t="shared" si="18"/>
        <v>0</v>
      </c>
      <c r="AZ57" s="5" t="str">
        <f t="shared" si="19"/>
        <v>일치</v>
      </c>
      <c r="BE57" s="6">
        <f t="shared" si="42"/>
        <v>0</v>
      </c>
      <c r="BF57" s="5" t="str">
        <f t="shared" si="20"/>
        <v>일치</v>
      </c>
      <c r="BG57" s="6">
        <f t="shared" si="43"/>
        <v>0</v>
      </c>
      <c r="BH57" s="5" t="str">
        <f t="shared" si="44"/>
        <v>일치</v>
      </c>
      <c r="BM57" s="6">
        <f t="shared" si="21"/>
        <v>0</v>
      </c>
      <c r="BN57" s="5" t="str">
        <f t="shared" si="22"/>
        <v>일치</v>
      </c>
      <c r="BO57" s="5" t="str">
        <f t="shared" si="45"/>
        <v>일치</v>
      </c>
      <c r="BP57" s="5" t="str">
        <f t="shared" si="46"/>
        <v>일치</v>
      </c>
      <c r="BQ57" s="13"/>
      <c r="BT57" s="21">
        <f t="shared" si="23"/>
        <v>0</v>
      </c>
      <c r="BU57" s="21">
        <f t="shared" si="24"/>
        <v>0</v>
      </c>
      <c r="BV57" s="16" t="str">
        <f t="shared" si="25"/>
        <v>일치</v>
      </c>
      <c r="BW57" s="16" t="str">
        <f t="shared" si="26"/>
        <v>일치</v>
      </c>
      <c r="BX57" s="139" t="e">
        <f t="shared" si="27"/>
        <v>#DIV/0!</v>
      </c>
      <c r="BY57" s="142" t="e">
        <f>VLOOKUP(L57,유효범위!$B$4:$E$8,3,FALSE)</f>
        <v>#N/A</v>
      </c>
      <c r="BZ57" s="142" t="e">
        <f>VLOOKUP(L57,유효범위!$B$4:$E$8,4,FALSE)</f>
        <v>#N/A</v>
      </c>
      <c r="CA57" s="113" t="e">
        <f t="shared" si="28"/>
        <v>#DIV/0!</v>
      </c>
      <c r="CB57" s="96">
        <f t="shared" si="29"/>
        <v>0</v>
      </c>
      <c r="CC57" s="22"/>
      <c r="CD57" s="22"/>
      <c r="CE57" s="22"/>
      <c r="CF57" s="18">
        <f t="shared" si="30"/>
        <v>0</v>
      </c>
      <c r="CG57" s="18">
        <f t="shared" si="31"/>
        <v>0</v>
      </c>
      <c r="CH57" s="16" t="str">
        <f t="shared" si="32"/>
        <v>일치</v>
      </c>
      <c r="CI57" s="16" t="str">
        <f t="shared" si="33"/>
        <v>일치</v>
      </c>
      <c r="DG57" s="19">
        <f t="shared" si="34"/>
        <v>0</v>
      </c>
      <c r="DH57" s="5" t="str">
        <f t="shared" si="35"/>
        <v>일치</v>
      </c>
      <c r="DI57" s="139" t="e">
        <f t="shared" si="36"/>
        <v>#DIV/0!</v>
      </c>
      <c r="DJ57" s="142" t="e">
        <f>VLOOKUP(L57,유효범위!$B$11:$E$15,3,FALSE)</f>
        <v>#N/A</v>
      </c>
      <c r="DK57" s="142" t="e">
        <f>VLOOKUP(L57,유효범위!$B$11:$E$15,4,FALSE)</f>
        <v>#N/A</v>
      </c>
      <c r="DL57" s="113" t="e">
        <f t="shared" si="37"/>
        <v>#DIV/0!</v>
      </c>
      <c r="DM57" s="148">
        <f t="shared" si="38"/>
        <v>0</v>
      </c>
    </row>
    <row r="58" spans="18:117" x14ac:dyDescent="0.3">
      <c r="R58" s="117">
        <f t="shared" si="8"/>
        <v>1</v>
      </c>
      <c r="S58" s="117">
        <f t="shared" si="9"/>
        <v>0</v>
      </c>
      <c r="X58" s="114" t="str">
        <f t="shared" si="10"/>
        <v>10억미만</v>
      </c>
      <c r="AC58" s="6">
        <f t="shared" si="11"/>
        <v>0</v>
      </c>
      <c r="AD58" s="5" t="str">
        <f t="shared" si="12"/>
        <v>일치</v>
      </c>
      <c r="AI58" s="6">
        <f t="shared" si="39"/>
        <v>0</v>
      </c>
      <c r="AJ58" s="5" t="str">
        <f t="shared" si="13"/>
        <v>일치</v>
      </c>
      <c r="AK58" s="19">
        <f t="shared" si="14"/>
        <v>0</v>
      </c>
      <c r="AL58" s="5" t="str">
        <f t="shared" si="15"/>
        <v>일치</v>
      </c>
      <c r="AQ58" s="6">
        <f t="shared" si="16"/>
        <v>0</v>
      </c>
      <c r="AR58" s="5" t="str">
        <f t="shared" si="17"/>
        <v>일치</v>
      </c>
      <c r="AS58" s="5" t="str">
        <f t="shared" si="40"/>
        <v>일치</v>
      </c>
      <c r="AT58" s="5" t="str">
        <f t="shared" si="41"/>
        <v>일치</v>
      </c>
      <c r="AU58" s="13"/>
      <c r="AY58" s="6">
        <f t="shared" si="18"/>
        <v>0</v>
      </c>
      <c r="AZ58" s="5" t="str">
        <f t="shared" si="19"/>
        <v>일치</v>
      </c>
      <c r="BE58" s="6">
        <f t="shared" si="42"/>
        <v>0</v>
      </c>
      <c r="BF58" s="5" t="str">
        <f t="shared" si="20"/>
        <v>일치</v>
      </c>
      <c r="BG58" s="6">
        <f t="shared" si="43"/>
        <v>0</v>
      </c>
      <c r="BH58" s="5" t="str">
        <f t="shared" si="44"/>
        <v>일치</v>
      </c>
      <c r="BM58" s="6">
        <f t="shared" si="21"/>
        <v>0</v>
      </c>
      <c r="BN58" s="5" t="str">
        <f t="shared" si="22"/>
        <v>일치</v>
      </c>
      <c r="BO58" s="5" t="str">
        <f t="shared" si="45"/>
        <v>일치</v>
      </c>
      <c r="BP58" s="5" t="str">
        <f t="shared" si="46"/>
        <v>일치</v>
      </c>
      <c r="BQ58" s="13"/>
      <c r="BT58" s="21">
        <f t="shared" si="23"/>
        <v>0</v>
      </c>
      <c r="BU58" s="21">
        <f t="shared" si="24"/>
        <v>0</v>
      </c>
      <c r="BV58" s="16" t="str">
        <f t="shared" si="25"/>
        <v>일치</v>
      </c>
      <c r="BW58" s="16" t="str">
        <f t="shared" si="26"/>
        <v>일치</v>
      </c>
      <c r="BX58" s="139" t="e">
        <f t="shared" si="27"/>
        <v>#DIV/0!</v>
      </c>
      <c r="BY58" s="142" t="e">
        <f>VLOOKUP(L58,유효범위!$B$4:$E$8,3,FALSE)</f>
        <v>#N/A</v>
      </c>
      <c r="BZ58" s="142" t="e">
        <f>VLOOKUP(L58,유효범위!$B$4:$E$8,4,FALSE)</f>
        <v>#N/A</v>
      </c>
      <c r="CA58" s="113" t="e">
        <f t="shared" si="28"/>
        <v>#DIV/0!</v>
      </c>
      <c r="CB58" s="96">
        <f t="shared" si="29"/>
        <v>0</v>
      </c>
      <c r="CC58" s="22"/>
      <c r="CD58" s="22"/>
      <c r="CE58" s="22"/>
      <c r="CF58" s="18">
        <f t="shared" si="30"/>
        <v>0</v>
      </c>
      <c r="CG58" s="18">
        <f t="shared" si="31"/>
        <v>0</v>
      </c>
      <c r="CH58" s="16" t="str">
        <f t="shared" si="32"/>
        <v>일치</v>
      </c>
      <c r="CI58" s="16" t="str">
        <f t="shared" si="33"/>
        <v>일치</v>
      </c>
      <c r="DG58" s="19">
        <f t="shared" si="34"/>
        <v>0</v>
      </c>
      <c r="DH58" s="5" t="str">
        <f t="shared" si="35"/>
        <v>일치</v>
      </c>
      <c r="DI58" s="139" t="e">
        <f t="shared" si="36"/>
        <v>#DIV/0!</v>
      </c>
      <c r="DJ58" s="142" t="e">
        <f>VLOOKUP(L58,유효범위!$B$11:$E$15,3,FALSE)</f>
        <v>#N/A</v>
      </c>
      <c r="DK58" s="142" t="e">
        <f>VLOOKUP(L58,유효범위!$B$11:$E$15,4,FALSE)</f>
        <v>#N/A</v>
      </c>
      <c r="DL58" s="113" t="e">
        <f t="shared" si="37"/>
        <v>#DIV/0!</v>
      </c>
      <c r="DM58" s="148">
        <f t="shared" si="38"/>
        <v>0</v>
      </c>
    </row>
    <row r="59" spans="18:117" x14ac:dyDescent="0.3">
      <c r="R59" s="117">
        <f t="shared" si="8"/>
        <v>1</v>
      </c>
      <c r="S59" s="117">
        <f t="shared" si="9"/>
        <v>0</v>
      </c>
      <c r="X59" s="114" t="str">
        <f t="shared" si="10"/>
        <v>10억미만</v>
      </c>
      <c r="AC59" s="6">
        <f t="shared" si="11"/>
        <v>0</v>
      </c>
      <c r="AD59" s="5" t="str">
        <f t="shared" si="12"/>
        <v>일치</v>
      </c>
      <c r="AI59" s="6">
        <f t="shared" si="39"/>
        <v>0</v>
      </c>
      <c r="AJ59" s="5" t="str">
        <f t="shared" si="13"/>
        <v>일치</v>
      </c>
      <c r="AK59" s="19">
        <f t="shared" si="14"/>
        <v>0</v>
      </c>
      <c r="AL59" s="5" t="str">
        <f t="shared" si="15"/>
        <v>일치</v>
      </c>
      <c r="AQ59" s="6">
        <f t="shared" si="16"/>
        <v>0</v>
      </c>
      <c r="AR59" s="5" t="str">
        <f t="shared" si="17"/>
        <v>일치</v>
      </c>
      <c r="AS59" s="5" t="str">
        <f t="shared" si="40"/>
        <v>일치</v>
      </c>
      <c r="AT59" s="5" t="str">
        <f t="shared" si="41"/>
        <v>일치</v>
      </c>
      <c r="AU59" s="13"/>
      <c r="AY59" s="6">
        <f t="shared" si="18"/>
        <v>0</v>
      </c>
      <c r="AZ59" s="5" t="str">
        <f t="shared" si="19"/>
        <v>일치</v>
      </c>
      <c r="BE59" s="6">
        <f t="shared" si="42"/>
        <v>0</v>
      </c>
      <c r="BF59" s="5" t="str">
        <f t="shared" si="20"/>
        <v>일치</v>
      </c>
      <c r="BG59" s="6">
        <f t="shared" si="43"/>
        <v>0</v>
      </c>
      <c r="BH59" s="5" t="str">
        <f t="shared" si="44"/>
        <v>일치</v>
      </c>
      <c r="BM59" s="6">
        <f t="shared" si="21"/>
        <v>0</v>
      </c>
      <c r="BN59" s="5" t="str">
        <f t="shared" si="22"/>
        <v>일치</v>
      </c>
      <c r="BO59" s="5" t="str">
        <f t="shared" si="45"/>
        <v>일치</v>
      </c>
      <c r="BP59" s="5" t="str">
        <f t="shared" si="46"/>
        <v>일치</v>
      </c>
      <c r="BQ59" s="13"/>
      <c r="BT59" s="21">
        <f t="shared" si="23"/>
        <v>0</v>
      </c>
      <c r="BU59" s="21">
        <f t="shared" si="24"/>
        <v>0</v>
      </c>
      <c r="BV59" s="16" t="str">
        <f t="shared" si="25"/>
        <v>일치</v>
      </c>
      <c r="BW59" s="16" t="str">
        <f t="shared" si="26"/>
        <v>일치</v>
      </c>
      <c r="BX59" s="139" t="e">
        <f t="shared" si="27"/>
        <v>#DIV/0!</v>
      </c>
      <c r="BY59" s="142" t="e">
        <f>VLOOKUP(L59,유효범위!$B$4:$E$8,3,FALSE)</f>
        <v>#N/A</v>
      </c>
      <c r="BZ59" s="142" t="e">
        <f>VLOOKUP(L59,유효범위!$B$4:$E$8,4,FALSE)</f>
        <v>#N/A</v>
      </c>
      <c r="CA59" s="113" t="e">
        <f t="shared" si="28"/>
        <v>#DIV/0!</v>
      </c>
      <c r="CB59" s="96">
        <f t="shared" si="29"/>
        <v>0</v>
      </c>
      <c r="CC59" s="22"/>
      <c r="CD59" s="22"/>
      <c r="CE59" s="22"/>
      <c r="CF59" s="18">
        <f t="shared" si="30"/>
        <v>0</v>
      </c>
      <c r="CG59" s="18">
        <f t="shared" si="31"/>
        <v>0</v>
      </c>
      <c r="CH59" s="16" t="str">
        <f t="shared" si="32"/>
        <v>일치</v>
      </c>
      <c r="CI59" s="16" t="str">
        <f t="shared" si="33"/>
        <v>일치</v>
      </c>
      <c r="DG59" s="19">
        <f t="shared" si="34"/>
        <v>0</v>
      </c>
      <c r="DH59" s="5" t="str">
        <f t="shared" si="35"/>
        <v>일치</v>
      </c>
      <c r="DI59" s="139" t="e">
        <f t="shared" si="36"/>
        <v>#DIV/0!</v>
      </c>
      <c r="DJ59" s="142" t="e">
        <f>VLOOKUP(L59,유효범위!$B$11:$E$15,3,FALSE)</f>
        <v>#N/A</v>
      </c>
      <c r="DK59" s="142" t="e">
        <f>VLOOKUP(L59,유효범위!$B$11:$E$15,4,FALSE)</f>
        <v>#N/A</v>
      </c>
      <c r="DL59" s="113" t="e">
        <f t="shared" si="37"/>
        <v>#DIV/0!</v>
      </c>
      <c r="DM59" s="148">
        <f t="shared" si="38"/>
        <v>0</v>
      </c>
    </row>
    <row r="60" spans="18:117" x14ac:dyDescent="0.3">
      <c r="R60" s="117">
        <f t="shared" si="8"/>
        <v>1</v>
      </c>
      <c r="S60" s="117">
        <f t="shared" si="9"/>
        <v>0</v>
      </c>
      <c r="X60" s="114" t="str">
        <f t="shared" si="10"/>
        <v>10억미만</v>
      </c>
      <c r="AC60" s="6">
        <f t="shared" si="11"/>
        <v>0</v>
      </c>
      <c r="AD60" s="5" t="str">
        <f t="shared" si="12"/>
        <v>일치</v>
      </c>
      <c r="AI60" s="6">
        <f t="shared" si="39"/>
        <v>0</v>
      </c>
      <c r="AJ60" s="5" t="str">
        <f t="shared" si="13"/>
        <v>일치</v>
      </c>
      <c r="AK60" s="19">
        <f t="shared" si="14"/>
        <v>0</v>
      </c>
      <c r="AL60" s="5" t="str">
        <f t="shared" si="15"/>
        <v>일치</v>
      </c>
      <c r="AQ60" s="6">
        <f t="shared" si="16"/>
        <v>0</v>
      </c>
      <c r="AR60" s="5" t="str">
        <f t="shared" si="17"/>
        <v>일치</v>
      </c>
      <c r="AS60" s="5" t="str">
        <f t="shared" si="40"/>
        <v>일치</v>
      </c>
      <c r="AT60" s="5" t="str">
        <f t="shared" si="41"/>
        <v>일치</v>
      </c>
      <c r="AU60" s="13"/>
      <c r="AY60" s="6">
        <f t="shared" si="18"/>
        <v>0</v>
      </c>
      <c r="AZ60" s="5" t="str">
        <f t="shared" si="19"/>
        <v>일치</v>
      </c>
      <c r="BE60" s="6">
        <f t="shared" si="42"/>
        <v>0</v>
      </c>
      <c r="BF60" s="5" t="str">
        <f t="shared" si="20"/>
        <v>일치</v>
      </c>
      <c r="BG60" s="6">
        <f t="shared" si="43"/>
        <v>0</v>
      </c>
      <c r="BH60" s="5" t="str">
        <f t="shared" si="44"/>
        <v>일치</v>
      </c>
      <c r="BM60" s="6">
        <f t="shared" si="21"/>
        <v>0</v>
      </c>
      <c r="BN60" s="5" t="str">
        <f t="shared" si="22"/>
        <v>일치</v>
      </c>
      <c r="BO60" s="5" t="str">
        <f t="shared" si="45"/>
        <v>일치</v>
      </c>
      <c r="BP60" s="5" t="str">
        <f t="shared" si="46"/>
        <v>일치</v>
      </c>
      <c r="BQ60" s="13"/>
      <c r="BT60" s="21">
        <f t="shared" si="23"/>
        <v>0</v>
      </c>
      <c r="BU60" s="21">
        <f t="shared" si="24"/>
        <v>0</v>
      </c>
      <c r="BV60" s="16" t="str">
        <f t="shared" si="25"/>
        <v>일치</v>
      </c>
      <c r="BW60" s="16" t="str">
        <f t="shared" si="26"/>
        <v>일치</v>
      </c>
      <c r="BX60" s="139" t="e">
        <f t="shared" si="27"/>
        <v>#DIV/0!</v>
      </c>
      <c r="BY60" s="142" t="e">
        <f>VLOOKUP(L60,유효범위!$B$4:$E$8,3,FALSE)</f>
        <v>#N/A</v>
      </c>
      <c r="BZ60" s="142" t="e">
        <f>VLOOKUP(L60,유효범위!$B$4:$E$8,4,FALSE)</f>
        <v>#N/A</v>
      </c>
      <c r="CA60" s="113" t="e">
        <f t="shared" si="28"/>
        <v>#DIV/0!</v>
      </c>
      <c r="CB60" s="96">
        <f t="shared" si="29"/>
        <v>0</v>
      </c>
      <c r="CC60" s="22"/>
      <c r="CD60" s="22"/>
      <c r="CE60" s="22"/>
      <c r="CF60" s="18">
        <f t="shared" si="30"/>
        <v>0</v>
      </c>
      <c r="CG60" s="18">
        <f t="shared" si="31"/>
        <v>0</v>
      </c>
      <c r="CH60" s="16" t="str">
        <f t="shared" si="32"/>
        <v>일치</v>
      </c>
      <c r="CI60" s="16" t="str">
        <f t="shared" si="33"/>
        <v>일치</v>
      </c>
      <c r="DG60" s="19">
        <f t="shared" si="34"/>
        <v>0</v>
      </c>
      <c r="DH60" s="5" t="str">
        <f t="shared" si="35"/>
        <v>일치</v>
      </c>
      <c r="DI60" s="139" t="e">
        <f t="shared" si="36"/>
        <v>#DIV/0!</v>
      </c>
      <c r="DJ60" s="142" t="e">
        <f>VLOOKUP(L60,유효범위!$B$11:$E$15,3,FALSE)</f>
        <v>#N/A</v>
      </c>
      <c r="DK60" s="142" t="e">
        <f>VLOOKUP(L60,유효범위!$B$11:$E$15,4,FALSE)</f>
        <v>#N/A</v>
      </c>
      <c r="DL60" s="113" t="e">
        <f t="shared" si="37"/>
        <v>#DIV/0!</v>
      </c>
      <c r="DM60" s="148">
        <f t="shared" si="38"/>
        <v>0</v>
      </c>
    </row>
    <row r="61" spans="18:117" x14ac:dyDescent="0.3">
      <c r="R61" s="117">
        <f t="shared" si="8"/>
        <v>1</v>
      </c>
      <c r="S61" s="117">
        <f t="shared" si="9"/>
        <v>0</v>
      </c>
      <c r="X61" s="114" t="str">
        <f t="shared" si="10"/>
        <v>10억미만</v>
      </c>
      <c r="AC61" s="6">
        <f t="shared" si="11"/>
        <v>0</v>
      </c>
      <c r="AD61" s="5" t="str">
        <f t="shared" si="12"/>
        <v>일치</v>
      </c>
      <c r="AI61" s="6">
        <f t="shared" si="39"/>
        <v>0</v>
      </c>
      <c r="AJ61" s="5" t="str">
        <f t="shared" si="13"/>
        <v>일치</v>
      </c>
      <c r="AK61" s="19">
        <f t="shared" si="14"/>
        <v>0</v>
      </c>
      <c r="AL61" s="5" t="str">
        <f t="shared" si="15"/>
        <v>일치</v>
      </c>
      <c r="AQ61" s="6">
        <f t="shared" si="16"/>
        <v>0</v>
      </c>
      <c r="AR61" s="5" t="str">
        <f t="shared" si="17"/>
        <v>일치</v>
      </c>
      <c r="AS61" s="5" t="str">
        <f t="shared" si="40"/>
        <v>일치</v>
      </c>
      <c r="AT61" s="5" t="str">
        <f t="shared" si="41"/>
        <v>일치</v>
      </c>
      <c r="AU61" s="13"/>
      <c r="AY61" s="6">
        <f t="shared" si="18"/>
        <v>0</v>
      </c>
      <c r="AZ61" s="5" t="str">
        <f t="shared" si="19"/>
        <v>일치</v>
      </c>
      <c r="BE61" s="6">
        <f t="shared" si="42"/>
        <v>0</v>
      </c>
      <c r="BF61" s="5" t="str">
        <f t="shared" si="20"/>
        <v>일치</v>
      </c>
      <c r="BG61" s="6">
        <f t="shared" si="43"/>
        <v>0</v>
      </c>
      <c r="BH61" s="5" t="str">
        <f t="shared" si="44"/>
        <v>일치</v>
      </c>
      <c r="BM61" s="6">
        <f t="shared" si="21"/>
        <v>0</v>
      </c>
      <c r="BN61" s="5" t="str">
        <f t="shared" si="22"/>
        <v>일치</v>
      </c>
      <c r="BO61" s="5" t="str">
        <f t="shared" si="45"/>
        <v>일치</v>
      </c>
      <c r="BP61" s="5" t="str">
        <f t="shared" si="46"/>
        <v>일치</v>
      </c>
      <c r="BQ61" s="13"/>
      <c r="BT61" s="21">
        <f t="shared" si="23"/>
        <v>0</v>
      </c>
      <c r="BU61" s="21">
        <f t="shared" si="24"/>
        <v>0</v>
      </c>
      <c r="BV61" s="16" t="str">
        <f t="shared" si="25"/>
        <v>일치</v>
      </c>
      <c r="BW61" s="16" t="str">
        <f t="shared" si="26"/>
        <v>일치</v>
      </c>
      <c r="BX61" s="139" t="e">
        <f t="shared" si="27"/>
        <v>#DIV/0!</v>
      </c>
      <c r="BY61" s="142" t="e">
        <f>VLOOKUP(L61,유효범위!$B$4:$E$8,3,FALSE)</f>
        <v>#N/A</v>
      </c>
      <c r="BZ61" s="142" t="e">
        <f>VLOOKUP(L61,유효범위!$B$4:$E$8,4,FALSE)</f>
        <v>#N/A</v>
      </c>
      <c r="CA61" s="113" t="e">
        <f t="shared" si="28"/>
        <v>#DIV/0!</v>
      </c>
      <c r="CB61" s="96">
        <f t="shared" si="29"/>
        <v>0</v>
      </c>
      <c r="CC61" s="22"/>
      <c r="CD61" s="22"/>
      <c r="CE61" s="22"/>
      <c r="CF61" s="18">
        <f t="shared" si="30"/>
        <v>0</v>
      </c>
      <c r="CG61" s="18">
        <f t="shared" si="31"/>
        <v>0</v>
      </c>
      <c r="CH61" s="16" t="str">
        <f t="shared" si="32"/>
        <v>일치</v>
      </c>
      <c r="CI61" s="16" t="str">
        <f t="shared" si="33"/>
        <v>일치</v>
      </c>
      <c r="DG61" s="19">
        <f t="shared" si="34"/>
        <v>0</v>
      </c>
      <c r="DH61" s="5" t="str">
        <f t="shared" si="35"/>
        <v>일치</v>
      </c>
      <c r="DI61" s="139" t="e">
        <f t="shared" si="36"/>
        <v>#DIV/0!</v>
      </c>
      <c r="DJ61" s="142" t="e">
        <f>VLOOKUP(L61,유효범위!$B$11:$E$15,3,FALSE)</f>
        <v>#N/A</v>
      </c>
      <c r="DK61" s="142" t="e">
        <f>VLOOKUP(L61,유효범위!$B$11:$E$15,4,FALSE)</f>
        <v>#N/A</v>
      </c>
      <c r="DL61" s="113" t="e">
        <f t="shared" si="37"/>
        <v>#DIV/0!</v>
      </c>
      <c r="DM61" s="148">
        <f t="shared" si="38"/>
        <v>0</v>
      </c>
    </row>
    <row r="62" spans="18:117" x14ac:dyDescent="0.3">
      <c r="R62" s="117">
        <f t="shared" si="8"/>
        <v>1</v>
      </c>
      <c r="S62" s="117">
        <f t="shared" si="9"/>
        <v>0</v>
      </c>
      <c r="X62" s="114" t="str">
        <f t="shared" si="10"/>
        <v>10억미만</v>
      </c>
      <c r="AC62" s="6">
        <f t="shared" si="11"/>
        <v>0</v>
      </c>
      <c r="AD62" s="5" t="str">
        <f t="shared" si="12"/>
        <v>일치</v>
      </c>
      <c r="AI62" s="6">
        <f t="shared" si="39"/>
        <v>0</v>
      </c>
      <c r="AJ62" s="5" t="str">
        <f t="shared" si="13"/>
        <v>일치</v>
      </c>
      <c r="AK62" s="19">
        <f t="shared" si="14"/>
        <v>0</v>
      </c>
      <c r="AL62" s="5" t="str">
        <f t="shared" si="15"/>
        <v>일치</v>
      </c>
      <c r="AQ62" s="6">
        <f t="shared" si="16"/>
        <v>0</v>
      </c>
      <c r="AR62" s="5" t="str">
        <f t="shared" si="17"/>
        <v>일치</v>
      </c>
      <c r="AS62" s="5" t="str">
        <f t="shared" si="40"/>
        <v>일치</v>
      </c>
      <c r="AT62" s="5" t="str">
        <f t="shared" si="41"/>
        <v>일치</v>
      </c>
      <c r="AU62" s="13"/>
      <c r="AY62" s="6">
        <f t="shared" si="18"/>
        <v>0</v>
      </c>
      <c r="AZ62" s="5" t="str">
        <f t="shared" si="19"/>
        <v>일치</v>
      </c>
      <c r="BE62" s="6">
        <f t="shared" si="42"/>
        <v>0</v>
      </c>
      <c r="BF62" s="5" t="str">
        <f t="shared" si="20"/>
        <v>일치</v>
      </c>
      <c r="BG62" s="6">
        <f t="shared" si="43"/>
        <v>0</v>
      </c>
      <c r="BH62" s="5" t="str">
        <f t="shared" si="44"/>
        <v>일치</v>
      </c>
      <c r="BM62" s="6">
        <f t="shared" si="21"/>
        <v>0</v>
      </c>
      <c r="BN62" s="5" t="str">
        <f t="shared" si="22"/>
        <v>일치</v>
      </c>
      <c r="BO62" s="5" t="str">
        <f t="shared" si="45"/>
        <v>일치</v>
      </c>
      <c r="BP62" s="5" t="str">
        <f t="shared" si="46"/>
        <v>일치</v>
      </c>
      <c r="BQ62" s="13"/>
      <c r="BT62" s="21">
        <f t="shared" si="23"/>
        <v>0</v>
      </c>
      <c r="BU62" s="21">
        <f t="shared" si="24"/>
        <v>0</v>
      </c>
      <c r="BV62" s="16" t="str">
        <f t="shared" si="25"/>
        <v>일치</v>
      </c>
      <c r="BW62" s="16" t="str">
        <f t="shared" si="26"/>
        <v>일치</v>
      </c>
      <c r="BX62" s="139" t="e">
        <f t="shared" si="27"/>
        <v>#DIV/0!</v>
      </c>
      <c r="BY62" s="142" t="e">
        <f>VLOOKUP(L62,유효범위!$B$4:$E$8,3,FALSE)</f>
        <v>#N/A</v>
      </c>
      <c r="BZ62" s="142" t="e">
        <f>VLOOKUP(L62,유효범위!$B$4:$E$8,4,FALSE)</f>
        <v>#N/A</v>
      </c>
      <c r="CA62" s="113" t="e">
        <f t="shared" si="28"/>
        <v>#DIV/0!</v>
      </c>
      <c r="CB62" s="96">
        <f t="shared" si="29"/>
        <v>0</v>
      </c>
      <c r="CC62" s="22"/>
      <c r="CD62" s="22"/>
      <c r="CE62" s="22"/>
      <c r="CF62" s="18">
        <f t="shared" si="30"/>
        <v>0</v>
      </c>
      <c r="CG62" s="18">
        <f t="shared" si="31"/>
        <v>0</v>
      </c>
      <c r="CH62" s="16" t="str">
        <f t="shared" si="32"/>
        <v>일치</v>
      </c>
      <c r="CI62" s="16" t="str">
        <f t="shared" si="33"/>
        <v>일치</v>
      </c>
      <c r="DG62" s="19">
        <f t="shared" si="34"/>
        <v>0</v>
      </c>
      <c r="DH62" s="5" t="str">
        <f t="shared" si="35"/>
        <v>일치</v>
      </c>
      <c r="DI62" s="139" t="e">
        <f t="shared" si="36"/>
        <v>#DIV/0!</v>
      </c>
      <c r="DJ62" s="142" t="e">
        <f>VLOOKUP(L62,유효범위!$B$11:$E$15,3,FALSE)</f>
        <v>#N/A</v>
      </c>
      <c r="DK62" s="142" t="e">
        <f>VLOOKUP(L62,유효범위!$B$11:$E$15,4,FALSE)</f>
        <v>#N/A</v>
      </c>
      <c r="DL62" s="113" t="e">
        <f t="shared" si="37"/>
        <v>#DIV/0!</v>
      </c>
      <c r="DM62" s="148">
        <f t="shared" si="38"/>
        <v>0</v>
      </c>
    </row>
    <row r="63" spans="18:117" x14ac:dyDescent="0.3">
      <c r="R63" s="117">
        <f t="shared" si="8"/>
        <v>1</v>
      </c>
      <c r="S63" s="117">
        <f t="shared" si="9"/>
        <v>0</v>
      </c>
      <c r="X63" s="114" t="str">
        <f t="shared" si="10"/>
        <v>10억미만</v>
      </c>
      <c r="AC63" s="6">
        <f t="shared" si="11"/>
        <v>0</v>
      </c>
      <c r="AD63" s="5" t="str">
        <f t="shared" si="12"/>
        <v>일치</v>
      </c>
      <c r="AI63" s="6">
        <f t="shared" si="39"/>
        <v>0</v>
      </c>
      <c r="AJ63" s="5" t="str">
        <f t="shared" si="13"/>
        <v>일치</v>
      </c>
      <c r="AK63" s="19">
        <f t="shared" si="14"/>
        <v>0</v>
      </c>
      <c r="AL63" s="5" t="str">
        <f t="shared" si="15"/>
        <v>일치</v>
      </c>
      <c r="AQ63" s="6">
        <f t="shared" si="16"/>
        <v>0</v>
      </c>
      <c r="AR63" s="5" t="str">
        <f t="shared" si="17"/>
        <v>일치</v>
      </c>
      <c r="AS63" s="5" t="str">
        <f t="shared" si="40"/>
        <v>일치</v>
      </c>
      <c r="AT63" s="5" t="str">
        <f t="shared" si="41"/>
        <v>일치</v>
      </c>
      <c r="AU63" s="13"/>
      <c r="AY63" s="6">
        <f t="shared" si="18"/>
        <v>0</v>
      </c>
      <c r="AZ63" s="5" t="str">
        <f t="shared" si="19"/>
        <v>일치</v>
      </c>
      <c r="BE63" s="6">
        <f t="shared" si="42"/>
        <v>0</v>
      </c>
      <c r="BF63" s="5" t="str">
        <f t="shared" si="20"/>
        <v>일치</v>
      </c>
      <c r="BG63" s="6">
        <f t="shared" si="43"/>
        <v>0</v>
      </c>
      <c r="BH63" s="5" t="str">
        <f t="shared" si="44"/>
        <v>일치</v>
      </c>
      <c r="BM63" s="6">
        <f t="shared" si="21"/>
        <v>0</v>
      </c>
      <c r="BN63" s="5" t="str">
        <f t="shared" si="22"/>
        <v>일치</v>
      </c>
      <c r="BO63" s="5" t="str">
        <f t="shared" si="45"/>
        <v>일치</v>
      </c>
      <c r="BP63" s="5" t="str">
        <f t="shared" si="46"/>
        <v>일치</v>
      </c>
      <c r="BQ63" s="13"/>
      <c r="BT63" s="21">
        <f t="shared" si="23"/>
        <v>0</v>
      </c>
      <c r="BU63" s="21">
        <f t="shared" si="24"/>
        <v>0</v>
      </c>
      <c r="BV63" s="16" t="str">
        <f t="shared" si="25"/>
        <v>일치</v>
      </c>
      <c r="BW63" s="16" t="str">
        <f t="shared" si="26"/>
        <v>일치</v>
      </c>
      <c r="BX63" s="139" t="e">
        <f t="shared" si="27"/>
        <v>#DIV/0!</v>
      </c>
      <c r="BY63" s="142" t="e">
        <f>VLOOKUP(L63,유효범위!$B$4:$E$8,3,FALSE)</f>
        <v>#N/A</v>
      </c>
      <c r="BZ63" s="142" t="e">
        <f>VLOOKUP(L63,유효범위!$B$4:$E$8,4,FALSE)</f>
        <v>#N/A</v>
      </c>
      <c r="CA63" s="113" t="e">
        <f t="shared" si="28"/>
        <v>#DIV/0!</v>
      </c>
      <c r="CB63" s="96">
        <f t="shared" si="29"/>
        <v>0</v>
      </c>
      <c r="CC63" s="22"/>
      <c r="CD63" s="22"/>
      <c r="CE63" s="22"/>
      <c r="CF63" s="18">
        <f t="shared" si="30"/>
        <v>0</v>
      </c>
      <c r="CG63" s="18">
        <f t="shared" si="31"/>
        <v>0</v>
      </c>
      <c r="CH63" s="16" t="str">
        <f t="shared" si="32"/>
        <v>일치</v>
      </c>
      <c r="CI63" s="16" t="str">
        <f t="shared" si="33"/>
        <v>일치</v>
      </c>
      <c r="DG63" s="19">
        <f t="shared" si="34"/>
        <v>0</v>
      </c>
      <c r="DH63" s="5" t="str">
        <f t="shared" si="35"/>
        <v>일치</v>
      </c>
      <c r="DI63" s="139" t="e">
        <f t="shared" si="36"/>
        <v>#DIV/0!</v>
      </c>
      <c r="DJ63" s="142" t="e">
        <f>VLOOKUP(L63,유효범위!$B$11:$E$15,3,FALSE)</f>
        <v>#N/A</v>
      </c>
      <c r="DK63" s="142" t="e">
        <f>VLOOKUP(L63,유효범위!$B$11:$E$15,4,FALSE)</f>
        <v>#N/A</v>
      </c>
      <c r="DL63" s="113" t="e">
        <f t="shared" si="37"/>
        <v>#DIV/0!</v>
      </c>
      <c r="DM63" s="148">
        <f t="shared" si="38"/>
        <v>0</v>
      </c>
    </row>
    <row r="64" spans="18:117" x14ac:dyDescent="0.3">
      <c r="R64" s="117">
        <f t="shared" si="8"/>
        <v>1</v>
      </c>
      <c r="S64" s="117">
        <f t="shared" si="9"/>
        <v>0</v>
      </c>
      <c r="X64" s="114" t="str">
        <f t="shared" si="10"/>
        <v>10억미만</v>
      </c>
      <c r="AC64" s="6">
        <f t="shared" si="11"/>
        <v>0</v>
      </c>
      <c r="AD64" s="5" t="str">
        <f t="shared" si="12"/>
        <v>일치</v>
      </c>
      <c r="AI64" s="6">
        <f t="shared" si="39"/>
        <v>0</v>
      </c>
      <c r="AJ64" s="5" t="str">
        <f t="shared" si="13"/>
        <v>일치</v>
      </c>
      <c r="AK64" s="19">
        <f t="shared" si="14"/>
        <v>0</v>
      </c>
      <c r="AL64" s="5" t="str">
        <f t="shared" si="15"/>
        <v>일치</v>
      </c>
      <c r="AQ64" s="6">
        <f t="shared" si="16"/>
        <v>0</v>
      </c>
      <c r="AR64" s="5" t="str">
        <f t="shared" si="17"/>
        <v>일치</v>
      </c>
      <c r="AS64" s="5" t="str">
        <f t="shared" si="40"/>
        <v>일치</v>
      </c>
      <c r="AT64" s="5" t="str">
        <f t="shared" si="41"/>
        <v>일치</v>
      </c>
      <c r="AU64" s="13"/>
      <c r="AY64" s="6">
        <f t="shared" si="18"/>
        <v>0</v>
      </c>
      <c r="AZ64" s="5" t="str">
        <f t="shared" si="19"/>
        <v>일치</v>
      </c>
      <c r="BE64" s="6">
        <f t="shared" si="42"/>
        <v>0</v>
      </c>
      <c r="BF64" s="5" t="str">
        <f t="shared" si="20"/>
        <v>일치</v>
      </c>
      <c r="BG64" s="6">
        <f t="shared" si="43"/>
        <v>0</v>
      </c>
      <c r="BH64" s="5" t="str">
        <f t="shared" si="44"/>
        <v>일치</v>
      </c>
      <c r="BM64" s="6">
        <f t="shared" si="21"/>
        <v>0</v>
      </c>
      <c r="BN64" s="5" t="str">
        <f t="shared" si="22"/>
        <v>일치</v>
      </c>
      <c r="BO64" s="5" t="str">
        <f t="shared" si="45"/>
        <v>일치</v>
      </c>
      <c r="BP64" s="5" t="str">
        <f t="shared" si="46"/>
        <v>일치</v>
      </c>
      <c r="BQ64" s="13"/>
      <c r="BT64" s="21">
        <f t="shared" si="23"/>
        <v>0</v>
      </c>
      <c r="BU64" s="21">
        <f t="shared" si="24"/>
        <v>0</v>
      </c>
      <c r="BV64" s="16" t="str">
        <f t="shared" si="25"/>
        <v>일치</v>
      </c>
      <c r="BW64" s="16" t="str">
        <f t="shared" si="26"/>
        <v>일치</v>
      </c>
      <c r="BX64" s="139" t="e">
        <f t="shared" si="27"/>
        <v>#DIV/0!</v>
      </c>
      <c r="BY64" s="142" t="e">
        <f>VLOOKUP(L64,유효범위!$B$4:$E$8,3,FALSE)</f>
        <v>#N/A</v>
      </c>
      <c r="BZ64" s="142" t="e">
        <f>VLOOKUP(L64,유효범위!$B$4:$E$8,4,FALSE)</f>
        <v>#N/A</v>
      </c>
      <c r="CA64" s="113" t="e">
        <f t="shared" si="28"/>
        <v>#DIV/0!</v>
      </c>
      <c r="CB64" s="96">
        <f t="shared" si="29"/>
        <v>0</v>
      </c>
      <c r="CC64" s="22"/>
      <c r="CD64" s="22"/>
      <c r="CE64" s="22"/>
      <c r="CF64" s="18">
        <f t="shared" si="30"/>
        <v>0</v>
      </c>
      <c r="CG64" s="18">
        <f t="shared" si="31"/>
        <v>0</v>
      </c>
      <c r="CH64" s="16" t="str">
        <f t="shared" si="32"/>
        <v>일치</v>
      </c>
      <c r="CI64" s="16" t="str">
        <f t="shared" si="33"/>
        <v>일치</v>
      </c>
      <c r="DG64" s="19">
        <f t="shared" si="34"/>
        <v>0</v>
      </c>
      <c r="DH64" s="5" t="str">
        <f t="shared" si="35"/>
        <v>일치</v>
      </c>
      <c r="DI64" s="139" t="e">
        <f t="shared" si="36"/>
        <v>#DIV/0!</v>
      </c>
      <c r="DJ64" s="142" t="e">
        <f>VLOOKUP(L64,유효범위!$B$11:$E$15,3,FALSE)</f>
        <v>#N/A</v>
      </c>
      <c r="DK64" s="142" t="e">
        <f>VLOOKUP(L64,유효범위!$B$11:$E$15,4,FALSE)</f>
        <v>#N/A</v>
      </c>
      <c r="DL64" s="113" t="e">
        <f t="shared" si="37"/>
        <v>#DIV/0!</v>
      </c>
      <c r="DM64" s="148">
        <f t="shared" si="38"/>
        <v>0</v>
      </c>
    </row>
    <row r="65" spans="18:117" x14ac:dyDescent="0.3">
      <c r="R65" s="117">
        <f t="shared" si="8"/>
        <v>1</v>
      </c>
      <c r="S65" s="117">
        <f t="shared" si="9"/>
        <v>0</v>
      </c>
      <c r="X65" s="114" t="str">
        <f t="shared" si="10"/>
        <v>10억미만</v>
      </c>
      <c r="AC65" s="6">
        <f t="shared" si="11"/>
        <v>0</v>
      </c>
      <c r="AD65" s="5" t="str">
        <f t="shared" si="12"/>
        <v>일치</v>
      </c>
      <c r="AI65" s="6">
        <f t="shared" si="39"/>
        <v>0</v>
      </c>
      <c r="AJ65" s="5" t="str">
        <f t="shared" si="13"/>
        <v>일치</v>
      </c>
      <c r="AK65" s="19">
        <f t="shared" si="14"/>
        <v>0</v>
      </c>
      <c r="AL65" s="5" t="str">
        <f t="shared" si="15"/>
        <v>일치</v>
      </c>
      <c r="AQ65" s="6">
        <f t="shared" si="16"/>
        <v>0</v>
      </c>
      <c r="AR65" s="5" t="str">
        <f t="shared" si="17"/>
        <v>일치</v>
      </c>
      <c r="AS65" s="5" t="str">
        <f t="shared" si="40"/>
        <v>일치</v>
      </c>
      <c r="AT65" s="5" t="str">
        <f t="shared" si="41"/>
        <v>일치</v>
      </c>
      <c r="AU65" s="13"/>
      <c r="AY65" s="6">
        <f t="shared" si="18"/>
        <v>0</v>
      </c>
      <c r="AZ65" s="5" t="str">
        <f t="shared" si="19"/>
        <v>일치</v>
      </c>
      <c r="BE65" s="6">
        <f t="shared" si="42"/>
        <v>0</v>
      </c>
      <c r="BF65" s="5" t="str">
        <f t="shared" si="20"/>
        <v>일치</v>
      </c>
      <c r="BG65" s="6">
        <f t="shared" si="43"/>
        <v>0</v>
      </c>
      <c r="BH65" s="5" t="str">
        <f t="shared" si="44"/>
        <v>일치</v>
      </c>
      <c r="BM65" s="6">
        <f t="shared" si="21"/>
        <v>0</v>
      </c>
      <c r="BN65" s="5" t="str">
        <f t="shared" si="22"/>
        <v>일치</v>
      </c>
      <c r="BO65" s="5" t="str">
        <f t="shared" si="45"/>
        <v>일치</v>
      </c>
      <c r="BP65" s="5" t="str">
        <f t="shared" si="46"/>
        <v>일치</v>
      </c>
      <c r="BQ65" s="13"/>
      <c r="BT65" s="21">
        <f t="shared" si="23"/>
        <v>0</v>
      </c>
      <c r="BU65" s="21">
        <f t="shared" si="24"/>
        <v>0</v>
      </c>
      <c r="BV65" s="16" t="str">
        <f t="shared" si="25"/>
        <v>일치</v>
      </c>
      <c r="BW65" s="16" t="str">
        <f t="shared" si="26"/>
        <v>일치</v>
      </c>
      <c r="BX65" s="139" t="e">
        <f t="shared" si="27"/>
        <v>#DIV/0!</v>
      </c>
      <c r="BY65" s="142" t="e">
        <f>VLOOKUP(L65,유효범위!$B$4:$E$8,3,FALSE)</f>
        <v>#N/A</v>
      </c>
      <c r="BZ65" s="142" t="e">
        <f>VLOOKUP(L65,유효범위!$B$4:$E$8,4,FALSE)</f>
        <v>#N/A</v>
      </c>
      <c r="CA65" s="113" t="e">
        <f t="shared" si="28"/>
        <v>#DIV/0!</v>
      </c>
      <c r="CB65" s="96">
        <f t="shared" si="29"/>
        <v>0</v>
      </c>
      <c r="CC65" s="22"/>
      <c r="CD65" s="22"/>
      <c r="CE65" s="22"/>
      <c r="CF65" s="18">
        <f t="shared" si="30"/>
        <v>0</v>
      </c>
      <c r="CG65" s="18">
        <f t="shared" si="31"/>
        <v>0</v>
      </c>
      <c r="CH65" s="16" t="str">
        <f t="shared" si="32"/>
        <v>일치</v>
      </c>
      <c r="CI65" s="16" t="str">
        <f t="shared" si="33"/>
        <v>일치</v>
      </c>
      <c r="DG65" s="19">
        <f t="shared" si="34"/>
        <v>0</v>
      </c>
      <c r="DH65" s="5" t="str">
        <f t="shared" si="35"/>
        <v>일치</v>
      </c>
      <c r="DI65" s="139" t="e">
        <f t="shared" si="36"/>
        <v>#DIV/0!</v>
      </c>
      <c r="DJ65" s="142" t="e">
        <f>VLOOKUP(L65,유효범위!$B$11:$E$15,3,FALSE)</f>
        <v>#N/A</v>
      </c>
      <c r="DK65" s="142" t="e">
        <f>VLOOKUP(L65,유효범위!$B$11:$E$15,4,FALSE)</f>
        <v>#N/A</v>
      </c>
      <c r="DL65" s="113" t="e">
        <f t="shared" si="37"/>
        <v>#DIV/0!</v>
      </c>
      <c r="DM65" s="148">
        <f t="shared" si="38"/>
        <v>0</v>
      </c>
    </row>
    <row r="66" spans="18:117" x14ac:dyDescent="0.3">
      <c r="R66" s="117">
        <f t="shared" si="8"/>
        <v>1</v>
      </c>
      <c r="S66" s="117">
        <f t="shared" si="9"/>
        <v>0</v>
      </c>
      <c r="X66" s="114" t="str">
        <f t="shared" si="10"/>
        <v>10억미만</v>
      </c>
      <c r="AC66" s="6">
        <f t="shared" si="11"/>
        <v>0</v>
      </c>
      <c r="AD66" s="5" t="str">
        <f t="shared" si="12"/>
        <v>일치</v>
      </c>
      <c r="AI66" s="6">
        <f t="shared" si="39"/>
        <v>0</v>
      </c>
      <c r="AJ66" s="5" t="str">
        <f t="shared" si="13"/>
        <v>일치</v>
      </c>
      <c r="AK66" s="19">
        <f t="shared" si="14"/>
        <v>0</v>
      </c>
      <c r="AL66" s="5" t="str">
        <f t="shared" si="15"/>
        <v>일치</v>
      </c>
      <c r="AQ66" s="6">
        <f t="shared" si="16"/>
        <v>0</v>
      </c>
      <c r="AR66" s="5" t="str">
        <f t="shared" si="17"/>
        <v>일치</v>
      </c>
      <c r="AS66" s="5" t="str">
        <f t="shared" si="40"/>
        <v>일치</v>
      </c>
      <c r="AT66" s="5" t="str">
        <f t="shared" si="41"/>
        <v>일치</v>
      </c>
      <c r="AU66" s="13"/>
      <c r="AY66" s="6">
        <f t="shared" si="18"/>
        <v>0</v>
      </c>
      <c r="AZ66" s="5" t="str">
        <f t="shared" si="19"/>
        <v>일치</v>
      </c>
      <c r="BE66" s="6">
        <f t="shared" si="42"/>
        <v>0</v>
      </c>
      <c r="BF66" s="5" t="str">
        <f t="shared" si="20"/>
        <v>일치</v>
      </c>
      <c r="BG66" s="6">
        <f t="shared" si="43"/>
        <v>0</v>
      </c>
      <c r="BH66" s="5" t="str">
        <f t="shared" si="44"/>
        <v>일치</v>
      </c>
      <c r="BM66" s="6">
        <f t="shared" si="21"/>
        <v>0</v>
      </c>
      <c r="BN66" s="5" t="str">
        <f t="shared" si="22"/>
        <v>일치</v>
      </c>
      <c r="BO66" s="5" t="str">
        <f t="shared" si="45"/>
        <v>일치</v>
      </c>
      <c r="BP66" s="5" t="str">
        <f t="shared" si="46"/>
        <v>일치</v>
      </c>
      <c r="BQ66" s="13"/>
      <c r="BT66" s="21">
        <f t="shared" si="23"/>
        <v>0</v>
      </c>
      <c r="BU66" s="21">
        <f t="shared" si="24"/>
        <v>0</v>
      </c>
      <c r="BV66" s="16" t="str">
        <f t="shared" si="25"/>
        <v>일치</v>
      </c>
      <c r="BW66" s="16" t="str">
        <f t="shared" si="26"/>
        <v>일치</v>
      </c>
      <c r="BX66" s="139" t="e">
        <f t="shared" si="27"/>
        <v>#DIV/0!</v>
      </c>
      <c r="BY66" s="142" t="e">
        <f>VLOOKUP(L66,유효범위!$B$4:$E$8,3,FALSE)</f>
        <v>#N/A</v>
      </c>
      <c r="BZ66" s="142" t="e">
        <f>VLOOKUP(L66,유효범위!$B$4:$E$8,4,FALSE)</f>
        <v>#N/A</v>
      </c>
      <c r="CA66" s="113" t="e">
        <f t="shared" si="28"/>
        <v>#DIV/0!</v>
      </c>
      <c r="CB66" s="96">
        <f t="shared" si="29"/>
        <v>0</v>
      </c>
      <c r="CC66" s="22"/>
      <c r="CD66" s="22"/>
      <c r="CE66" s="22"/>
      <c r="CF66" s="18">
        <f t="shared" si="30"/>
        <v>0</v>
      </c>
      <c r="CG66" s="18">
        <f t="shared" si="31"/>
        <v>0</v>
      </c>
      <c r="CH66" s="16" t="str">
        <f t="shared" si="32"/>
        <v>일치</v>
      </c>
      <c r="CI66" s="16" t="str">
        <f t="shared" si="33"/>
        <v>일치</v>
      </c>
      <c r="DG66" s="19">
        <f t="shared" si="34"/>
        <v>0</v>
      </c>
      <c r="DH66" s="5" t="str">
        <f t="shared" si="35"/>
        <v>일치</v>
      </c>
      <c r="DI66" s="139" t="e">
        <f t="shared" si="36"/>
        <v>#DIV/0!</v>
      </c>
      <c r="DJ66" s="142" t="e">
        <f>VLOOKUP(L66,유효범위!$B$11:$E$15,3,FALSE)</f>
        <v>#N/A</v>
      </c>
      <c r="DK66" s="142" t="e">
        <f>VLOOKUP(L66,유효범위!$B$11:$E$15,4,FALSE)</f>
        <v>#N/A</v>
      </c>
      <c r="DL66" s="113" t="e">
        <f t="shared" si="37"/>
        <v>#DIV/0!</v>
      </c>
      <c r="DM66" s="148">
        <f t="shared" si="38"/>
        <v>0</v>
      </c>
    </row>
    <row r="67" spans="18:117" x14ac:dyDescent="0.3">
      <c r="R67" s="117">
        <f t="shared" si="8"/>
        <v>1</v>
      </c>
      <c r="S67" s="117">
        <f t="shared" si="9"/>
        <v>0</v>
      </c>
      <c r="X67" s="114" t="str">
        <f t="shared" si="10"/>
        <v>10억미만</v>
      </c>
      <c r="AC67" s="6">
        <f t="shared" si="11"/>
        <v>0</v>
      </c>
      <c r="AD67" s="5" t="str">
        <f t="shared" si="12"/>
        <v>일치</v>
      </c>
      <c r="AI67" s="6">
        <f t="shared" si="39"/>
        <v>0</v>
      </c>
      <c r="AJ67" s="5" t="str">
        <f t="shared" si="13"/>
        <v>일치</v>
      </c>
      <c r="AK67" s="19">
        <f t="shared" si="14"/>
        <v>0</v>
      </c>
      <c r="AL67" s="5" t="str">
        <f t="shared" si="15"/>
        <v>일치</v>
      </c>
      <c r="AQ67" s="6">
        <f t="shared" si="16"/>
        <v>0</v>
      </c>
      <c r="AR67" s="5" t="str">
        <f t="shared" si="17"/>
        <v>일치</v>
      </c>
      <c r="AS67" s="5" t="str">
        <f t="shared" si="40"/>
        <v>일치</v>
      </c>
      <c r="AT67" s="5" t="str">
        <f t="shared" si="41"/>
        <v>일치</v>
      </c>
      <c r="AU67" s="13"/>
      <c r="AY67" s="6">
        <f t="shared" si="18"/>
        <v>0</v>
      </c>
      <c r="AZ67" s="5" t="str">
        <f t="shared" si="19"/>
        <v>일치</v>
      </c>
      <c r="BE67" s="6">
        <f t="shared" si="42"/>
        <v>0</v>
      </c>
      <c r="BF67" s="5" t="str">
        <f t="shared" si="20"/>
        <v>일치</v>
      </c>
      <c r="BG67" s="6">
        <f t="shared" si="43"/>
        <v>0</v>
      </c>
      <c r="BH67" s="5" t="str">
        <f t="shared" si="44"/>
        <v>일치</v>
      </c>
      <c r="BM67" s="6">
        <f t="shared" si="21"/>
        <v>0</v>
      </c>
      <c r="BN67" s="5" t="str">
        <f t="shared" si="22"/>
        <v>일치</v>
      </c>
      <c r="BO67" s="5" t="str">
        <f t="shared" si="45"/>
        <v>일치</v>
      </c>
      <c r="BP67" s="5" t="str">
        <f t="shared" si="46"/>
        <v>일치</v>
      </c>
      <c r="BQ67" s="13"/>
      <c r="BT67" s="21">
        <f t="shared" si="23"/>
        <v>0</v>
      </c>
      <c r="BU67" s="21">
        <f t="shared" si="24"/>
        <v>0</v>
      </c>
      <c r="BV67" s="16" t="str">
        <f t="shared" si="25"/>
        <v>일치</v>
      </c>
      <c r="BW67" s="16" t="str">
        <f t="shared" si="26"/>
        <v>일치</v>
      </c>
      <c r="BX67" s="139" t="e">
        <f t="shared" si="27"/>
        <v>#DIV/0!</v>
      </c>
      <c r="BY67" s="142" t="e">
        <f>VLOOKUP(L67,유효범위!$B$4:$E$8,3,FALSE)</f>
        <v>#N/A</v>
      </c>
      <c r="BZ67" s="142" t="e">
        <f>VLOOKUP(L67,유효범위!$B$4:$E$8,4,FALSE)</f>
        <v>#N/A</v>
      </c>
      <c r="CA67" s="113" t="e">
        <f t="shared" si="28"/>
        <v>#DIV/0!</v>
      </c>
      <c r="CB67" s="96">
        <f t="shared" si="29"/>
        <v>0</v>
      </c>
      <c r="CC67" s="22"/>
      <c r="CD67" s="22"/>
      <c r="CE67" s="22"/>
      <c r="CF67" s="18">
        <f t="shared" si="30"/>
        <v>0</v>
      </c>
      <c r="CG67" s="18">
        <f t="shared" si="31"/>
        <v>0</v>
      </c>
      <c r="CH67" s="16" t="str">
        <f t="shared" si="32"/>
        <v>일치</v>
      </c>
      <c r="CI67" s="16" t="str">
        <f t="shared" si="33"/>
        <v>일치</v>
      </c>
      <c r="DG67" s="19">
        <f t="shared" si="34"/>
        <v>0</v>
      </c>
      <c r="DH67" s="5" t="str">
        <f t="shared" si="35"/>
        <v>일치</v>
      </c>
      <c r="DI67" s="139" t="e">
        <f t="shared" si="36"/>
        <v>#DIV/0!</v>
      </c>
      <c r="DJ67" s="142" t="e">
        <f>VLOOKUP(L67,유효범위!$B$11:$E$15,3,FALSE)</f>
        <v>#N/A</v>
      </c>
      <c r="DK67" s="142" t="e">
        <f>VLOOKUP(L67,유효범위!$B$11:$E$15,4,FALSE)</f>
        <v>#N/A</v>
      </c>
      <c r="DL67" s="113" t="e">
        <f t="shared" si="37"/>
        <v>#DIV/0!</v>
      </c>
      <c r="DM67" s="148">
        <f t="shared" si="38"/>
        <v>0</v>
      </c>
    </row>
    <row r="68" spans="18:117" x14ac:dyDescent="0.3">
      <c r="R68" s="117">
        <f t="shared" si="8"/>
        <v>1</v>
      </c>
      <c r="S68" s="117">
        <f t="shared" si="9"/>
        <v>0</v>
      </c>
      <c r="X68" s="114" t="str">
        <f t="shared" si="10"/>
        <v>10억미만</v>
      </c>
      <c r="AC68" s="6">
        <f t="shared" si="11"/>
        <v>0</v>
      </c>
      <c r="AD68" s="5" t="str">
        <f t="shared" si="12"/>
        <v>일치</v>
      </c>
      <c r="AI68" s="6">
        <f t="shared" si="39"/>
        <v>0</v>
      </c>
      <c r="AJ68" s="5" t="str">
        <f t="shared" si="13"/>
        <v>일치</v>
      </c>
      <c r="AK68" s="19">
        <f t="shared" si="14"/>
        <v>0</v>
      </c>
      <c r="AL68" s="5" t="str">
        <f t="shared" si="15"/>
        <v>일치</v>
      </c>
      <c r="AQ68" s="6">
        <f t="shared" si="16"/>
        <v>0</v>
      </c>
      <c r="AR68" s="5" t="str">
        <f t="shared" si="17"/>
        <v>일치</v>
      </c>
      <c r="AS68" s="5" t="str">
        <f t="shared" si="40"/>
        <v>일치</v>
      </c>
      <c r="AT68" s="5" t="str">
        <f t="shared" si="41"/>
        <v>일치</v>
      </c>
      <c r="AU68" s="13"/>
      <c r="AY68" s="6">
        <f t="shared" si="18"/>
        <v>0</v>
      </c>
      <c r="AZ68" s="5" t="str">
        <f t="shared" si="19"/>
        <v>일치</v>
      </c>
      <c r="BE68" s="6">
        <f t="shared" si="42"/>
        <v>0</v>
      </c>
      <c r="BF68" s="5" t="str">
        <f t="shared" si="20"/>
        <v>일치</v>
      </c>
      <c r="BG68" s="6">
        <f t="shared" si="43"/>
        <v>0</v>
      </c>
      <c r="BH68" s="5" t="str">
        <f t="shared" si="44"/>
        <v>일치</v>
      </c>
      <c r="BM68" s="6">
        <f t="shared" si="21"/>
        <v>0</v>
      </c>
      <c r="BN68" s="5" t="str">
        <f t="shared" si="22"/>
        <v>일치</v>
      </c>
      <c r="BO68" s="5" t="str">
        <f t="shared" si="45"/>
        <v>일치</v>
      </c>
      <c r="BP68" s="5" t="str">
        <f t="shared" si="46"/>
        <v>일치</v>
      </c>
      <c r="BQ68" s="13"/>
      <c r="BT68" s="21">
        <f t="shared" si="23"/>
        <v>0</v>
      </c>
      <c r="BU68" s="21">
        <f t="shared" si="24"/>
        <v>0</v>
      </c>
      <c r="BV68" s="16" t="str">
        <f t="shared" si="25"/>
        <v>일치</v>
      </c>
      <c r="BW68" s="16" t="str">
        <f t="shared" si="26"/>
        <v>일치</v>
      </c>
      <c r="BX68" s="139" t="e">
        <f t="shared" si="27"/>
        <v>#DIV/0!</v>
      </c>
      <c r="BY68" s="142" t="e">
        <f>VLOOKUP(L68,유효범위!$B$4:$E$8,3,FALSE)</f>
        <v>#N/A</v>
      </c>
      <c r="BZ68" s="142" t="e">
        <f>VLOOKUP(L68,유효범위!$B$4:$E$8,4,FALSE)</f>
        <v>#N/A</v>
      </c>
      <c r="CA68" s="113" t="e">
        <f t="shared" si="28"/>
        <v>#DIV/0!</v>
      </c>
      <c r="CB68" s="96">
        <f t="shared" si="29"/>
        <v>0</v>
      </c>
      <c r="CC68" s="22"/>
      <c r="CD68" s="22"/>
      <c r="CE68" s="22"/>
      <c r="CF68" s="18">
        <f t="shared" si="30"/>
        <v>0</v>
      </c>
      <c r="CG68" s="18">
        <f t="shared" si="31"/>
        <v>0</v>
      </c>
      <c r="CH68" s="16" t="str">
        <f t="shared" si="32"/>
        <v>일치</v>
      </c>
      <c r="CI68" s="16" t="str">
        <f t="shared" si="33"/>
        <v>일치</v>
      </c>
      <c r="DG68" s="19">
        <f t="shared" si="34"/>
        <v>0</v>
      </c>
      <c r="DH68" s="5" t="str">
        <f t="shared" si="35"/>
        <v>일치</v>
      </c>
      <c r="DI68" s="139" t="e">
        <f t="shared" si="36"/>
        <v>#DIV/0!</v>
      </c>
      <c r="DJ68" s="142" t="e">
        <f>VLOOKUP(L68,유효범위!$B$11:$E$15,3,FALSE)</f>
        <v>#N/A</v>
      </c>
      <c r="DK68" s="142" t="e">
        <f>VLOOKUP(L68,유효범위!$B$11:$E$15,4,FALSE)</f>
        <v>#N/A</v>
      </c>
      <c r="DL68" s="113" t="e">
        <f t="shared" si="37"/>
        <v>#DIV/0!</v>
      </c>
      <c r="DM68" s="148">
        <f t="shared" si="38"/>
        <v>0</v>
      </c>
    </row>
    <row r="69" spans="18:117" x14ac:dyDescent="0.3">
      <c r="R69" s="117">
        <f t="shared" si="8"/>
        <v>1</v>
      </c>
      <c r="S69" s="117">
        <f t="shared" si="9"/>
        <v>0</v>
      </c>
      <c r="X69" s="114" t="str">
        <f t="shared" si="10"/>
        <v>10억미만</v>
      </c>
      <c r="AC69" s="6">
        <f t="shared" si="11"/>
        <v>0</v>
      </c>
      <c r="AD69" s="5" t="str">
        <f t="shared" si="12"/>
        <v>일치</v>
      </c>
      <c r="AI69" s="6">
        <f t="shared" si="39"/>
        <v>0</v>
      </c>
      <c r="AJ69" s="5" t="str">
        <f t="shared" si="13"/>
        <v>일치</v>
      </c>
      <c r="AK69" s="19">
        <f t="shared" si="14"/>
        <v>0</v>
      </c>
      <c r="AL69" s="5" t="str">
        <f t="shared" si="15"/>
        <v>일치</v>
      </c>
      <c r="AQ69" s="6">
        <f t="shared" si="16"/>
        <v>0</v>
      </c>
      <c r="AR69" s="5" t="str">
        <f t="shared" si="17"/>
        <v>일치</v>
      </c>
      <c r="AS69" s="5" t="str">
        <f t="shared" si="40"/>
        <v>일치</v>
      </c>
      <c r="AT69" s="5" t="str">
        <f t="shared" si="41"/>
        <v>일치</v>
      </c>
      <c r="AU69" s="13"/>
      <c r="AY69" s="6">
        <f t="shared" si="18"/>
        <v>0</v>
      </c>
      <c r="AZ69" s="5" t="str">
        <f t="shared" si="19"/>
        <v>일치</v>
      </c>
      <c r="BE69" s="6">
        <f t="shared" si="42"/>
        <v>0</v>
      </c>
      <c r="BF69" s="5" t="str">
        <f t="shared" si="20"/>
        <v>일치</v>
      </c>
      <c r="BG69" s="6">
        <f t="shared" si="43"/>
        <v>0</v>
      </c>
      <c r="BH69" s="5" t="str">
        <f t="shared" si="44"/>
        <v>일치</v>
      </c>
      <c r="BM69" s="6">
        <f t="shared" si="21"/>
        <v>0</v>
      </c>
      <c r="BN69" s="5" t="str">
        <f t="shared" si="22"/>
        <v>일치</v>
      </c>
      <c r="BO69" s="5" t="str">
        <f t="shared" si="45"/>
        <v>일치</v>
      </c>
      <c r="BP69" s="5" t="str">
        <f t="shared" si="46"/>
        <v>일치</v>
      </c>
      <c r="BQ69" s="13"/>
      <c r="BT69" s="21">
        <f t="shared" si="23"/>
        <v>0</v>
      </c>
      <c r="BU69" s="21">
        <f t="shared" si="24"/>
        <v>0</v>
      </c>
      <c r="BV69" s="16" t="str">
        <f t="shared" si="25"/>
        <v>일치</v>
      </c>
      <c r="BW69" s="16" t="str">
        <f t="shared" si="26"/>
        <v>일치</v>
      </c>
      <c r="BX69" s="139" t="e">
        <f t="shared" si="27"/>
        <v>#DIV/0!</v>
      </c>
      <c r="BY69" s="142" t="e">
        <f>VLOOKUP(L69,유효범위!$B$4:$E$8,3,FALSE)</f>
        <v>#N/A</v>
      </c>
      <c r="BZ69" s="142" t="e">
        <f>VLOOKUP(L69,유효범위!$B$4:$E$8,4,FALSE)</f>
        <v>#N/A</v>
      </c>
      <c r="CA69" s="113" t="e">
        <f t="shared" si="28"/>
        <v>#DIV/0!</v>
      </c>
      <c r="CB69" s="96">
        <f t="shared" si="29"/>
        <v>0</v>
      </c>
      <c r="CC69" s="22"/>
      <c r="CD69" s="22"/>
      <c r="CE69" s="22"/>
      <c r="CF69" s="18">
        <f t="shared" si="30"/>
        <v>0</v>
      </c>
      <c r="CG69" s="18">
        <f t="shared" si="31"/>
        <v>0</v>
      </c>
      <c r="CH69" s="16" t="str">
        <f t="shared" si="32"/>
        <v>일치</v>
      </c>
      <c r="CI69" s="16" t="str">
        <f t="shared" si="33"/>
        <v>일치</v>
      </c>
      <c r="DG69" s="19">
        <f t="shared" si="34"/>
        <v>0</v>
      </c>
      <c r="DH69" s="5" t="str">
        <f t="shared" si="35"/>
        <v>일치</v>
      </c>
      <c r="DI69" s="139" t="e">
        <f t="shared" si="36"/>
        <v>#DIV/0!</v>
      </c>
      <c r="DJ69" s="142" t="e">
        <f>VLOOKUP(L69,유효범위!$B$11:$E$15,3,FALSE)</f>
        <v>#N/A</v>
      </c>
      <c r="DK69" s="142" t="e">
        <f>VLOOKUP(L69,유효범위!$B$11:$E$15,4,FALSE)</f>
        <v>#N/A</v>
      </c>
      <c r="DL69" s="113" t="e">
        <f t="shared" si="37"/>
        <v>#DIV/0!</v>
      </c>
      <c r="DM69" s="148">
        <f t="shared" si="38"/>
        <v>0</v>
      </c>
    </row>
    <row r="70" spans="18:117" x14ac:dyDescent="0.3">
      <c r="R70" s="117">
        <f t="shared" si="8"/>
        <v>1</v>
      </c>
      <c r="S70" s="117">
        <f t="shared" si="9"/>
        <v>0</v>
      </c>
      <c r="X70" s="114" t="str">
        <f t="shared" si="10"/>
        <v>10억미만</v>
      </c>
      <c r="AC70" s="6">
        <f t="shared" si="11"/>
        <v>0</v>
      </c>
      <c r="AD70" s="5" t="str">
        <f t="shared" si="12"/>
        <v>일치</v>
      </c>
      <c r="AI70" s="6">
        <f t="shared" si="39"/>
        <v>0</v>
      </c>
      <c r="AJ70" s="5" t="str">
        <f t="shared" si="13"/>
        <v>일치</v>
      </c>
      <c r="AK70" s="19">
        <f t="shared" si="14"/>
        <v>0</v>
      </c>
      <c r="AL70" s="5" t="str">
        <f t="shared" si="15"/>
        <v>일치</v>
      </c>
      <c r="AQ70" s="6">
        <f t="shared" si="16"/>
        <v>0</v>
      </c>
      <c r="AR70" s="5" t="str">
        <f t="shared" si="17"/>
        <v>일치</v>
      </c>
      <c r="AS70" s="5" t="str">
        <f t="shared" si="40"/>
        <v>일치</v>
      </c>
      <c r="AT70" s="5" t="str">
        <f t="shared" si="41"/>
        <v>일치</v>
      </c>
      <c r="AU70" s="13"/>
      <c r="AY70" s="6">
        <f t="shared" si="18"/>
        <v>0</v>
      </c>
      <c r="AZ70" s="5" t="str">
        <f t="shared" si="19"/>
        <v>일치</v>
      </c>
      <c r="BE70" s="6">
        <f t="shared" si="42"/>
        <v>0</v>
      </c>
      <c r="BF70" s="5" t="str">
        <f t="shared" si="20"/>
        <v>일치</v>
      </c>
      <c r="BG70" s="6">
        <f t="shared" si="43"/>
        <v>0</v>
      </c>
      <c r="BH70" s="5" t="str">
        <f t="shared" si="44"/>
        <v>일치</v>
      </c>
      <c r="BM70" s="6">
        <f t="shared" si="21"/>
        <v>0</v>
      </c>
      <c r="BN70" s="5" t="str">
        <f t="shared" si="22"/>
        <v>일치</v>
      </c>
      <c r="BO70" s="5" t="str">
        <f t="shared" si="45"/>
        <v>일치</v>
      </c>
      <c r="BP70" s="5" t="str">
        <f t="shared" si="46"/>
        <v>일치</v>
      </c>
      <c r="BQ70" s="13"/>
      <c r="BT70" s="21">
        <f t="shared" si="23"/>
        <v>0</v>
      </c>
      <c r="BU70" s="21">
        <f t="shared" si="24"/>
        <v>0</v>
      </c>
      <c r="BV70" s="16" t="str">
        <f t="shared" si="25"/>
        <v>일치</v>
      </c>
      <c r="BW70" s="16" t="str">
        <f t="shared" si="26"/>
        <v>일치</v>
      </c>
      <c r="BX70" s="139" t="e">
        <f t="shared" si="27"/>
        <v>#DIV/0!</v>
      </c>
      <c r="BY70" s="142" t="e">
        <f>VLOOKUP(L70,유효범위!$B$4:$E$8,3,FALSE)</f>
        <v>#N/A</v>
      </c>
      <c r="BZ70" s="142" t="e">
        <f>VLOOKUP(L70,유효범위!$B$4:$E$8,4,FALSE)</f>
        <v>#N/A</v>
      </c>
      <c r="CA70" s="113" t="e">
        <f t="shared" si="28"/>
        <v>#DIV/0!</v>
      </c>
      <c r="CB70" s="96">
        <f t="shared" si="29"/>
        <v>0</v>
      </c>
      <c r="CC70" s="22"/>
      <c r="CD70" s="22"/>
      <c r="CE70" s="22"/>
      <c r="CF70" s="18">
        <f t="shared" si="30"/>
        <v>0</v>
      </c>
      <c r="CG70" s="18">
        <f t="shared" si="31"/>
        <v>0</v>
      </c>
      <c r="CH70" s="16" t="str">
        <f t="shared" si="32"/>
        <v>일치</v>
      </c>
      <c r="CI70" s="16" t="str">
        <f t="shared" si="33"/>
        <v>일치</v>
      </c>
      <c r="DG70" s="19">
        <f t="shared" si="34"/>
        <v>0</v>
      </c>
      <c r="DH70" s="5" t="str">
        <f t="shared" si="35"/>
        <v>일치</v>
      </c>
      <c r="DI70" s="139" t="e">
        <f t="shared" si="36"/>
        <v>#DIV/0!</v>
      </c>
      <c r="DJ70" s="142" t="e">
        <f>VLOOKUP(L70,유효범위!$B$11:$E$15,3,FALSE)</f>
        <v>#N/A</v>
      </c>
      <c r="DK70" s="142" t="e">
        <f>VLOOKUP(L70,유효범위!$B$11:$E$15,4,FALSE)</f>
        <v>#N/A</v>
      </c>
      <c r="DL70" s="113" t="e">
        <f t="shared" si="37"/>
        <v>#DIV/0!</v>
      </c>
      <c r="DM70" s="148">
        <f t="shared" si="38"/>
        <v>0</v>
      </c>
    </row>
    <row r="71" spans="18:117" x14ac:dyDescent="0.3">
      <c r="R71" s="117">
        <f t="shared" si="8"/>
        <v>1</v>
      </c>
      <c r="S71" s="117">
        <f t="shared" si="9"/>
        <v>0</v>
      </c>
      <c r="X71" s="114" t="str">
        <f t="shared" si="10"/>
        <v>10억미만</v>
      </c>
      <c r="AC71" s="6">
        <f t="shared" si="11"/>
        <v>0</v>
      </c>
      <c r="AD71" s="5" t="str">
        <f t="shared" si="12"/>
        <v>일치</v>
      </c>
      <c r="AI71" s="6">
        <f t="shared" si="39"/>
        <v>0</v>
      </c>
      <c r="AJ71" s="5" t="str">
        <f t="shared" si="13"/>
        <v>일치</v>
      </c>
      <c r="AK71" s="19">
        <f t="shared" si="14"/>
        <v>0</v>
      </c>
      <c r="AL71" s="5" t="str">
        <f t="shared" si="15"/>
        <v>일치</v>
      </c>
      <c r="AQ71" s="6">
        <f t="shared" si="16"/>
        <v>0</v>
      </c>
      <c r="AR71" s="5" t="str">
        <f t="shared" si="17"/>
        <v>일치</v>
      </c>
      <c r="AS71" s="5" t="str">
        <f t="shared" si="40"/>
        <v>일치</v>
      </c>
      <c r="AT71" s="5" t="str">
        <f t="shared" si="41"/>
        <v>일치</v>
      </c>
      <c r="AU71" s="13"/>
      <c r="AY71" s="6">
        <f t="shared" si="18"/>
        <v>0</v>
      </c>
      <c r="AZ71" s="5" t="str">
        <f t="shared" si="19"/>
        <v>일치</v>
      </c>
      <c r="BE71" s="6">
        <f t="shared" si="42"/>
        <v>0</v>
      </c>
      <c r="BF71" s="5" t="str">
        <f t="shared" si="20"/>
        <v>일치</v>
      </c>
      <c r="BG71" s="6">
        <f t="shared" si="43"/>
        <v>0</v>
      </c>
      <c r="BH71" s="5" t="str">
        <f t="shared" ref="BH71" si="47">IF(BB71=BG71,"일치","불일치")</f>
        <v>일치</v>
      </c>
      <c r="BM71" s="6">
        <f t="shared" si="21"/>
        <v>0</v>
      </c>
      <c r="BN71" s="5" t="str">
        <f t="shared" si="22"/>
        <v>일치</v>
      </c>
      <c r="BO71" s="5" t="str">
        <f t="shared" si="45"/>
        <v>일치</v>
      </c>
      <c r="BP71" s="5" t="str">
        <f t="shared" si="46"/>
        <v>일치</v>
      </c>
      <c r="BQ71" s="13"/>
      <c r="BT71" s="21">
        <f t="shared" si="23"/>
        <v>0</v>
      </c>
      <c r="BU71" s="21">
        <f t="shared" si="24"/>
        <v>0</v>
      </c>
      <c r="BV71" s="16" t="str">
        <f t="shared" si="25"/>
        <v>일치</v>
      </c>
      <c r="BW71" s="16" t="str">
        <f t="shared" si="26"/>
        <v>일치</v>
      </c>
      <c r="BX71" s="139" t="e">
        <f t="shared" si="27"/>
        <v>#DIV/0!</v>
      </c>
      <c r="BY71" s="142" t="e">
        <f>VLOOKUP(L71,유효범위!$B$4:$E$8,3,FALSE)</f>
        <v>#N/A</v>
      </c>
      <c r="BZ71" s="142" t="e">
        <f>VLOOKUP(L71,유효범위!$B$4:$E$8,4,FALSE)</f>
        <v>#N/A</v>
      </c>
      <c r="CA71" s="113" t="e">
        <f t="shared" si="28"/>
        <v>#DIV/0!</v>
      </c>
      <c r="CB71" s="96">
        <f t="shared" si="29"/>
        <v>0</v>
      </c>
      <c r="CC71" s="22"/>
      <c r="CD71" s="22"/>
      <c r="CE71" s="22"/>
      <c r="CF71" s="18">
        <f t="shared" si="30"/>
        <v>0</v>
      </c>
      <c r="CG71" s="18">
        <f t="shared" si="31"/>
        <v>0</v>
      </c>
      <c r="CH71" s="16" t="str">
        <f t="shared" si="32"/>
        <v>일치</v>
      </c>
      <c r="CI71" s="16" t="str">
        <f t="shared" si="33"/>
        <v>일치</v>
      </c>
      <c r="DG71" s="19">
        <f t="shared" si="34"/>
        <v>0</v>
      </c>
      <c r="DH71" s="5" t="str">
        <f t="shared" si="35"/>
        <v>일치</v>
      </c>
      <c r="DI71" s="139" t="e">
        <f t="shared" si="36"/>
        <v>#DIV/0!</v>
      </c>
      <c r="DJ71" s="142" t="e">
        <f>VLOOKUP(L71,유효범위!$B$11:$E$15,3,FALSE)</f>
        <v>#N/A</v>
      </c>
      <c r="DK71" s="142" t="e">
        <f>VLOOKUP(L71,유효범위!$B$11:$E$15,4,FALSE)</f>
        <v>#N/A</v>
      </c>
      <c r="DL71" s="113" t="e">
        <f t="shared" si="37"/>
        <v>#DIV/0!</v>
      </c>
      <c r="DM71" s="148">
        <f t="shared" si="38"/>
        <v>0</v>
      </c>
    </row>
    <row r="72" spans="18:117" x14ac:dyDescent="0.3">
      <c r="CF72" s="18">
        <f t="shared" ref="CF72" si="48">SUM(CL72,CR72,CX72)</f>
        <v>0</v>
      </c>
      <c r="CG72" s="18">
        <f t="shared" ref="CG72" si="49">SUM(CO72,CU72,DA72)</f>
        <v>0</v>
      </c>
      <c r="CH72" s="16" t="str">
        <f t="shared" ref="CH72:CI72" si="50">IF(CD72=CF72,"일치","불일치")</f>
        <v>일치</v>
      </c>
      <c r="CI72" s="16" t="str">
        <f t="shared" si="50"/>
        <v>일치</v>
      </c>
    </row>
  </sheetData>
  <mergeCells count="24">
    <mergeCell ref="DI5:DL5"/>
    <mergeCell ref="DN5:DS5"/>
    <mergeCell ref="DF5:DH5"/>
    <mergeCell ref="T5:U5"/>
    <mergeCell ref="N5:O5"/>
    <mergeCell ref="BX5:CA5"/>
    <mergeCell ref="V5:X5"/>
    <mergeCell ref="P5:S5"/>
    <mergeCell ref="Z5:AD5"/>
    <mergeCell ref="AV5:AZ5"/>
    <mergeCell ref="BA5:BH5"/>
    <mergeCell ref="AE5:AL5"/>
    <mergeCell ref="AM5:AT5"/>
    <mergeCell ref="DC5:DD5"/>
    <mergeCell ref="BV5:BW5"/>
    <mergeCell ref="BT5:BU5"/>
    <mergeCell ref="BI5:BP5"/>
    <mergeCell ref="BR5:BS5"/>
    <mergeCell ref="CJ5:CO5"/>
    <mergeCell ref="CP5:CU5"/>
    <mergeCell ref="CV5:DA5"/>
    <mergeCell ref="CF5:CG5"/>
    <mergeCell ref="CD5:CE5"/>
    <mergeCell ref="CH5:CI5"/>
  </mergeCells>
  <phoneticPr fontId="2" type="noConversion"/>
  <conditionalFormatting sqref="K1:DS4 K5:DF5 DI5:DN5 K6:DS1048576">
    <cfRule type="containsText" dxfId="1" priority="1" operator="containsText" text="이상치">
      <formula>NOT(ISERROR(SEARCH("이상치",K1)))</formula>
    </cfRule>
    <cfRule type="containsText" dxfId="0" priority="2" operator="containsText" text="불일치">
      <formula>NOT(ISERROR(SEARCH("불일치",K1)))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H8" sqref="H8"/>
    </sheetView>
  </sheetViews>
  <sheetFormatPr defaultRowHeight="16.5" x14ac:dyDescent="0.3"/>
  <sheetData>
    <row r="1" spans="1:5" x14ac:dyDescent="0.3">
      <c r="A1" s="131" t="s">
        <v>97</v>
      </c>
    </row>
    <row r="2" spans="1:5" x14ac:dyDescent="0.3">
      <c r="A2" s="131"/>
    </row>
    <row r="3" spans="1:5" x14ac:dyDescent="0.3">
      <c r="A3" s="136" t="s">
        <v>105</v>
      </c>
    </row>
    <row r="4" spans="1:5" x14ac:dyDescent="0.3">
      <c r="A4" s="1" t="s">
        <v>98</v>
      </c>
      <c r="B4" s="1" t="s">
        <v>111</v>
      </c>
      <c r="C4" s="132" t="s">
        <v>104</v>
      </c>
      <c r="D4" s="132" t="s">
        <v>99</v>
      </c>
      <c r="E4" s="132" t="s">
        <v>100</v>
      </c>
    </row>
    <row r="5" spans="1:5" x14ac:dyDescent="0.3">
      <c r="A5" s="1" t="s">
        <v>101</v>
      </c>
      <c r="B5">
        <v>1</v>
      </c>
      <c r="C5" s="133">
        <v>0.14025000000000001</v>
      </c>
      <c r="D5" s="134">
        <f>C5*0.5</f>
        <v>7.0125000000000007E-2</v>
      </c>
      <c r="E5" s="134">
        <f>C5*2</f>
        <v>0.28050000000000003</v>
      </c>
    </row>
    <row r="6" spans="1:5" x14ac:dyDescent="0.3">
      <c r="A6" s="1" t="s">
        <v>102</v>
      </c>
      <c r="B6">
        <v>2</v>
      </c>
      <c r="C6" s="133">
        <v>0.1210625</v>
      </c>
      <c r="D6" s="134">
        <f t="shared" ref="D6" si="0">C6*0.5</f>
        <v>6.0531250000000002E-2</v>
      </c>
      <c r="E6" s="134">
        <f>C6*2</f>
        <v>0.24212500000000001</v>
      </c>
    </row>
    <row r="7" spans="1:5" x14ac:dyDescent="0.3">
      <c r="A7" s="1" t="s">
        <v>109</v>
      </c>
      <c r="B7">
        <v>3</v>
      </c>
      <c r="C7" s="133">
        <v>0.14025000000000001</v>
      </c>
      <c r="D7" s="134">
        <f t="shared" ref="D7:D8" si="1">C7*0.5</f>
        <v>7.0125000000000007E-2</v>
      </c>
      <c r="E7" s="134">
        <f t="shared" ref="E7:E8" si="2">C7*2</f>
        <v>0.28050000000000003</v>
      </c>
    </row>
    <row r="8" spans="1:5" x14ac:dyDescent="0.3">
      <c r="A8" s="1" t="s">
        <v>110</v>
      </c>
      <c r="B8">
        <v>4</v>
      </c>
      <c r="C8" s="133">
        <v>0.14025000000000001</v>
      </c>
      <c r="D8" s="134">
        <f t="shared" si="1"/>
        <v>7.0125000000000007E-2</v>
      </c>
      <c r="E8" s="134">
        <f t="shared" si="2"/>
        <v>0.28050000000000003</v>
      </c>
    </row>
    <row r="9" spans="1:5" x14ac:dyDescent="0.3">
      <c r="B9" s="1"/>
      <c r="C9" s="133"/>
      <c r="D9" s="134"/>
      <c r="E9" s="134"/>
    </row>
    <row r="10" spans="1:5" x14ac:dyDescent="0.3">
      <c r="A10" s="136" t="s">
        <v>106</v>
      </c>
      <c r="C10" s="135"/>
      <c r="D10" s="135"/>
      <c r="E10" s="135"/>
    </row>
    <row r="11" spans="1:5" x14ac:dyDescent="0.3">
      <c r="A11" s="1" t="s">
        <v>98</v>
      </c>
      <c r="B11" s="1" t="s">
        <v>111</v>
      </c>
      <c r="C11" s="132" t="s">
        <v>104</v>
      </c>
      <c r="D11" s="132" t="s">
        <v>99</v>
      </c>
      <c r="E11" s="132" t="s">
        <v>100</v>
      </c>
    </row>
    <row r="12" spans="1:5" x14ac:dyDescent="0.3">
      <c r="A12" s="1" t="s">
        <v>101</v>
      </c>
      <c r="B12">
        <v>1</v>
      </c>
      <c r="C12" s="133">
        <v>6.6312499999999996E-2</v>
      </c>
      <c r="D12" s="134">
        <f>C12*0.5</f>
        <v>3.3156249999999998E-2</v>
      </c>
      <c r="E12" s="134">
        <f>C12*2</f>
        <v>0.13262499999999999</v>
      </c>
    </row>
    <row r="13" spans="1:5" x14ac:dyDescent="0.3">
      <c r="A13" s="1" t="s">
        <v>103</v>
      </c>
      <c r="B13">
        <v>2</v>
      </c>
      <c r="C13" s="133">
        <v>5.7312500000000002E-2</v>
      </c>
      <c r="D13" s="134">
        <f t="shared" ref="D13" si="3">C13*0.5</f>
        <v>2.8656250000000001E-2</v>
      </c>
      <c r="E13" s="134">
        <f>C13*2</f>
        <v>0.114625</v>
      </c>
    </row>
    <row r="14" spans="1:5" x14ac:dyDescent="0.3">
      <c r="A14" s="1" t="s">
        <v>109</v>
      </c>
      <c r="B14">
        <v>3</v>
      </c>
      <c r="C14" s="133">
        <v>6.6312499999999996E-2</v>
      </c>
      <c r="D14" s="134">
        <f t="shared" ref="D14:D15" si="4">C14*0.5</f>
        <v>3.3156249999999998E-2</v>
      </c>
      <c r="E14" s="134">
        <f t="shared" ref="E14:E15" si="5">C14*2</f>
        <v>0.13262499999999999</v>
      </c>
    </row>
    <row r="15" spans="1:5" x14ac:dyDescent="0.3">
      <c r="A15" s="1" t="s">
        <v>110</v>
      </c>
      <c r="B15">
        <v>4</v>
      </c>
      <c r="C15" s="133">
        <v>6.3687499999999994E-2</v>
      </c>
      <c r="D15" s="134">
        <f t="shared" si="4"/>
        <v>3.1843749999999997E-2</v>
      </c>
      <c r="E15" s="134">
        <f t="shared" si="5"/>
        <v>0.12737499999999999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data</vt:lpstr>
      <vt:lpstr>유효범위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SCAK</cp:lastModifiedBy>
  <dcterms:created xsi:type="dcterms:W3CDTF">2024-08-02T01:11:20Z</dcterms:created>
  <dcterms:modified xsi:type="dcterms:W3CDTF">2024-08-07T04:32:46Z</dcterms:modified>
</cp:coreProperties>
</file>